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560" yWindow="460" windowWidth="17820" windowHeight="17260" tabRatio="3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<sst xmlns="http://schemas.openxmlformats.org/spreadsheetml/2006/main" count="1832" uniqueCount="196">
  <si>
    <t>62/462 B</t>
  </si>
  <si>
    <t>Walnut 80cm A</t>
  </si>
  <si>
    <t>Walnut 80cm B</t>
  </si>
  <si>
    <t>Walnut 80cm C</t>
  </si>
  <si>
    <t>Walnut Rd. 80cm B</t>
  </si>
  <si>
    <t>Walnut  Rd. "low shale"-60 cm-C</t>
  </si>
  <si>
    <t>Walnut  Rd. "low shale"-60 cm-A</t>
  </si>
  <si>
    <t>Walnut  Rd. "low shale"-</t>
  </si>
  <si>
    <t>Walnut  Rd. "up shale" 110 cm</t>
  </si>
  <si>
    <t>Walnut Valley Rd-Wck-1-A</t>
  </si>
  <si>
    <t>Walnut Valley - wack-1-C</t>
  </si>
  <si>
    <t>SR19-11-(notshale) GS-A</t>
  </si>
  <si>
    <t>.8mi 79/105-11-sh-C</t>
  </si>
  <si>
    <t>.8mi 79/105-11-sh-A</t>
  </si>
  <si>
    <t>.8mi 79/105-11-sh-B</t>
  </si>
  <si>
    <t>Hor 9 across from Mulzer-GS-B</t>
  </si>
  <si>
    <t>Hor 9 across from Mulzer-GS-A</t>
  </si>
  <si>
    <t>Ind 145 across from Mulzer-GS-A</t>
  </si>
  <si>
    <t>Ind 145 across from Mulzer-GS-B</t>
  </si>
  <si>
    <t xml:space="preserve"> Type Glen Dean-11-C-gs</t>
  </si>
  <si>
    <t xml:space="preserve"> Type Glen Dean-11-D-gs</t>
  </si>
  <si>
    <t xml:space="preserve"> Grey Log -GD-D (sandy p-g)</t>
  </si>
  <si>
    <t xml:space="preserve"> Grey Log -GD-E (sandy p-g)</t>
  </si>
  <si>
    <t xml:space="preserve"> Grey Log -GD-A (sandy p-g)</t>
  </si>
  <si>
    <t xml:space="preserve"> Grey Log -GD-C (sandy p-g)</t>
  </si>
  <si>
    <t>A. SEQUENCE 1</t>
  </si>
  <si>
    <t>B. SEQUENCE 5</t>
  </si>
  <si>
    <t>C. SEQUENCE 6</t>
  </si>
  <si>
    <t>D. A101SEQUENCE 7</t>
  </si>
  <si>
    <t>E. SEQUENCE 9</t>
  </si>
  <si>
    <t>F. SEQUENCE 10</t>
  </si>
  <si>
    <t>G. A147SEQUENCE 11</t>
  </si>
  <si>
    <t xml:space="preserve">in each depositional environment.  Resuls are shown for: A) Sequence 1. B) Sequence 5. C) Sequence 6. D) Sequence 7. </t>
  </si>
  <si>
    <t>E) Sequence 9. F) Sequence 10. G) Sequence 11.</t>
  </si>
  <si>
    <t>SR53-10-vflsand-D</t>
  </si>
  <si>
    <t>SR53-Haney(10)-vflsand-E</t>
  </si>
  <si>
    <t>SR53-10-Haney-sand-AA</t>
  </si>
  <si>
    <t>SR53-10-Haney-sand-A</t>
  </si>
  <si>
    <t>SR53-10-sand 2B</t>
  </si>
  <si>
    <t>SR53-10-sand 2C</t>
  </si>
  <si>
    <t>SR53-10-sand 2D</t>
  </si>
  <si>
    <t>SR53-tophaney-vfsand-A</t>
  </si>
  <si>
    <t>SR53-tophaney-vfsand-B</t>
  </si>
  <si>
    <t>SR53-10-lowvfsand-C</t>
  </si>
  <si>
    <t>SR53-Haney-sand-D</t>
  </si>
  <si>
    <t xml:space="preserve">Pentremites </t>
  </si>
  <si>
    <t>Skeletal Shoal</t>
  </si>
  <si>
    <t>fistuliporates</t>
  </si>
  <si>
    <t>Tidal</t>
  </si>
  <si>
    <t>SR19-11-W-A</t>
  </si>
  <si>
    <t>SR19-11-Gs-BB</t>
  </si>
  <si>
    <t>SR19-11-shaleyGS-A</t>
  </si>
  <si>
    <t>SR19-11-(notshale) GS-B</t>
  </si>
  <si>
    <t>Foreshoal</t>
  </si>
  <si>
    <t>sequence 9</t>
  </si>
  <si>
    <t>DCA1samp</t>
  </si>
  <si>
    <t>DCA2samp</t>
  </si>
  <si>
    <t>Dep Env</t>
  </si>
  <si>
    <t>Fenestellidae</t>
  </si>
  <si>
    <t>Rhabdomisina</t>
  </si>
  <si>
    <t>Fistuliporidae</t>
  </si>
  <si>
    <t>Trepostomata</t>
  </si>
  <si>
    <t xml:space="preserve"> .8 mi 79/105-GD-lower lsX bed gs-B</t>
  </si>
  <si>
    <t>H</t>
  </si>
  <si>
    <t xml:space="preserve"> .8 mi 79/105-GD-lower lsX bed gs-A</t>
  </si>
  <si>
    <t>.2 mi 105/79-10-3.5m-B-sandy gs</t>
  </si>
  <si>
    <t>.2 mi 105/79-10-3.5m-A-sandy gs</t>
  </si>
  <si>
    <t>SR53-10-sandyGS-B</t>
  </si>
  <si>
    <t>SR53-HaneyBryosklvfsand-F</t>
  </si>
  <si>
    <t xml:space="preserve"> K 6.3 -haney-(arg) Sandy w-p-A</t>
  </si>
  <si>
    <t>F</t>
  </si>
  <si>
    <t xml:space="preserve"> K 6.3 -haney-(arg) Sandy w-p-B</t>
  </si>
  <si>
    <t xml:space="preserve"> K 6.3 -haney- 1a(arg) Sandy w-B</t>
  </si>
  <si>
    <t xml:space="preserve"> K 6.3 -haney- 1a(arg) Sandy w-A</t>
  </si>
  <si>
    <t>Grantsburgsign-Haney-veryfinelowersand-A</t>
  </si>
  <si>
    <t>T</t>
  </si>
  <si>
    <t>Grantsburgsign-Haney-veryfinelowersand-B</t>
  </si>
  <si>
    <t>Grantsburgsign-Haney-veryfinelowersand1-B</t>
  </si>
  <si>
    <t>Grantsburgsign-Haney-vfsand-B</t>
  </si>
  <si>
    <t>Grantsburgsign-Haney-vfsand2-B</t>
  </si>
  <si>
    <t>Grantsburgsign-Haney-vfsand-A</t>
  </si>
  <si>
    <t>1.9 Granstburg-Haney-xbedvflsandypack-A</t>
  </si>
  <si>
    <t>1.9 Granstburg-Haney-vflsandtosandyp-g-B</t>
  </si>
  <si>
    <t>SR53-10-vfusand-A</t>
  </si>
  <si>
    <t>SR53-10-vflsand-B</t>
  </si>
  <si>
    <t>Nuculopsis sp.</t>
  </si>
  <si>
    <t>Wilkingia andrewsi</t>
  </si>
  <si>
    <t>Euomphalus sp.</t>
  </si>
  <si>
    <t>Euphemites sp.</t>
  </si>
  <si>
    <t>Naticopsis sp.</t>
  </si>
  <si>
    <t>Paleozygopleura sp.</t>
  </si>
  <si>
    <t>Platyceras sp.</t>
  </si>
  <si>
    <t>Triplophyllites spinulosus</t>
  </si>
  <si>
    <t>Columnaria alveola</t>
  </si>
  <si>
    <t>lithostrotian sp</t>
  </si>
  <si>
    <t>Paladin (Kaskia) chesterensis</t>
  </si>
  <si>
    <t>Conulariid</t>
  </si>
  <si>
    <t>Sample Totals</t>
  </si>
  <si>
    <t>SAMPLE AVG</t>
  </si>
  <si>
    <t>Dodd 31 Sct. Mtn. Unit E -1-B</t>
  </si>
  <si>
    <t>S</t>
  </si>
  <si>
    <t>Dodd Sct Mnt 62-unit E-1-c-w-g</t>
  </si>
  <si>
    <t>Dodd Sct. Mtn 62-Unit E-A-m/g</t>
  </si>
  <si>
    <t>Total</t>
  </si>
  <si>
    <t>Skeletal Bank</t>
  </si>
  <si>
    <t>62-462Jct-St.Gen-Z</t>
  </si>
  <si>
    <t>I</t>
  </si>
  <si>
    <t>62/462 A</t>
  </si>
  <si>
    <t>Lingula sp.</t>
  </si>
  <si>
    <t>Orbiculoidea sp.</t>
  </si>
  <si>
    <t>Schellwienella ulrichi</t>
  </si>
  <si>
    <t>Schuchertella costatula</t>
  </si>
  <si>
    <t>Orthotetes kaskaskiensis</t>
  </si>
  <si>
    <t>Chonetes chesterensis</t>
  </si>
  <si>
    <t>Dictyoclostus inflatus</t>
  </si>
  <si>
    <t>Productus fasciculatus</t>
  </si>
  <si>
    <t xml:space="preserve">Ovatia ovatus </t>
  </si>
  <si>
    <t>Productus parvus</t>
  </si>
  <si>
    <t>Echinochonchus alternatus</t>
  </si>
  <si>
    <t>Buxtonia</t>
  </si>
  <si>
    <t>Rhyncopora sp.</t>
  </si>
  <si>
    <t>Dielasma illinoisensis</t>
  </si>
  <si>
    <t>Girtyella sp.</t>
  </si>
  <si>
    <t>Punctospirifer transversus</t>
  </si>
  <si>
    <t>Reticulariina spinosa</t>
  </si>
  <si>
    <t>Spirifer subspinosa</t>
  </si>
  <si>
    <t>Spirifer breckenridgensis</t>
  </si>
  <si>
    <t>Spirifer increbescens</t>
  </si>
  <si>
    <t>Anthracospirfer leiydi</t>
  </si>
  <si>
    <t>cf Spirifer pellaensis</t>
  </si>
  <si>
    <t>Torynifer setiger</t>
  </si>
  <si>
    <t>Martinia sp.</t>
  </si>
  <si>
    <t>Eumetria sp.</t>
  </si>
  <si>
    <t>Cleiothyridina sublamellosa</t>
  </si>
  <si>
    <t>Composita sp.</t>
  </si>
  <si>
    <t>Pentrimites sp.</t>
  </si>
  <si>
    <t>Aviculopecten sp.</t>
  </si>
  <si>
    <t xml:space="preserve"> SUPPLEMENTARY DATA—Lists of the most abundant taxa (those that comprise greater than 5 percent of the individuals) </t>
  </si>
  <si>
    <t>Harris log 13.1-11-B-GS</t>
  </si>
  <si>
    <t>Hor 21-11-vflamsandgs-A</t>
  </si>
  <si>
    <t>Hor 21-11-vflamsandgs-B</t>
  </si>
  <si>
    <t>Hor 21-11-vflamsandgs-C</t>
  </si>
  <si>
    <t>.8mi 79/105-11-low gd-B</t>
  </si>
  <si>
    <t xml:space="preserve"> .8 mi 79/105-GD-Arg Wck (sandyp-g)-A</t>
  </si>
  <si>
    <t xml:space="preserve"> .8 mi 79/105-GD-Arg Wck (sandyp-g)-B</t>
  </si>
  <si>
    <t xml:space="preserve"> .8 mi 79/105-GD-Arg Wck (sandy p-g)-C</t>
  </si>
  <si>
    <t xml:space="preserve"> .8 mi 79/105-GD-upper X bed gs-A</t>
  </si>
  <si>
    <t xml:space="preserve"> .8 mi 79/105-GD-upper X bed gs-B</t>
  </si>
  <si>
    <t>Productus</t>
  </si>
  <si>
    <t>Taxon</t>
  </si>
  <si>
    <t>Percent</t>
  </si>
  <si>
    <t>Abundance</t>
  </si>
  <si>
    <t>Oolitic Shoal</t>
  </si>
  <si>
    <t xml:space="preserve">Intershoal </t>
  </si>
  <si>
    <t xml:space="preserve">Productus </t>
  </si>
  <si>
    <t>Orthotetes</t>
  </si>
  <si>
    <t xml:space="preserve">Platyceras </t>
  </si>
  <si>
    <t xml:space="preserve">Martinia </t>
  </si>
  <si>
    <t xml:space="preserve">Girtyella </t>
  </si>
  <si>
    <t>rhabdomesids</t>
  </si>
  <si>
    <t>Composita</t>
  </si>
  <si>
    <t>trepostomes</t>
  </si>
  <si>
    <t>Lithostrotian</t>
  </si>
  <si>
    <t>Reticulariina</t>
  </si>
  <si>
    <t>Anthracospirifer</t>
  </si>
  <si>
    <t xml:space="preserve">Anthracospirifer </t>
  </si>
  <si>
    <t>Dictyoclostus</t>
  </si>
  <si>
    <t>Spirifer</t>
  </si>
  <si>
    <t>Eumetria</t>
  </si>
  <si>
    <t xml:space="preserve">Composita </t>
  </si>
  <si>
    <t>Ind sp-Sulphur-shale below lowest ls.A</t>
  </si>
  <si>
    <t>B</t>
  </si>
  <si>
    <t>Ind sp-Sulphur-shale below lowest ls.B</t>
  </si>
  <si>
    <t>Ind sp-10-w-B</t>
  </si>
  <si>
    <t>Ind sp-sh-seq-A</t>
  </si>
  <si>
    <t>Dodd Walnut Valley Rd-p/g-1-B</t>
  </si>
  <si>
    <t>Dodd 1994 135/62-1-unit D -A</t>
  </si>
  <si>
    <t xml:space="preserve">Dodd 1994 135/62 Unit D </t>
  </si>
  <si>
    <t xml:space="preserve">Dodd 1994 135/62 Unit D- C </t>
  </si>
  <si>
    <t>Intershoal</t>
  </si>
  <si>
    <t>Backshoal</t>
  </si>
  <si>
    <t>carbonate</t>
  </si>
  <si>
    <t>seq 5</t>
  </si>
  <si>
    <t>Oolitic shoal</t>
  </si>
  <si>
    <t>Ovatia ovatus</t>
  </si>
  <si>
    <t>Sequence 6</t>
  </si>
  <si>
    <t>skeletal bank</t>
  </si>
  <si>
    <t>sequence 7</t>
  </si>
  <si>
    <t>backshoal</t>
  </si>
  <si>
    <t>skel bak and backshoal</t>
  </si>
  <si>
    <t xml:space="preserve">Ovatia </t>
  </si>
  <si>
    <t>Girtyella</t>
  </si>
  <si>
    <t>Wilkingia</t>
  </si>
  <si>
    <t>Martinia</t>
  </si>
  <si>
    <t>fenestrates</t>
  </si>
  <si>
    <t>Ovatia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</si>
</sst>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i/>
      <sz val="12"/>
      <name val="Times New Roman"/>
      <family val="0"/>
    </font>
    <font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7" fillId="0" borderId="2" xfId="0" applyFont="1" applyFill="1" applyBorder="1" applyAlignment="1">
      <alignment/>
    </xf>
    <xf numFmtId="164" fontId="8" fillId="0" borderId="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0" applyNumberFormat="1" applyFont="1" applyFill="1" applyAlignment="1">
      <alignment/>
    </xf>
    <xf numFmtId="0" fontId="8" fillId="0" borderId="2" xfId="0" applyFont="1" applyBorder="1" applyAlignment="1">
      <alignment horizontal="left"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164" fontId="8" fillId="0" borderId="2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Alignment="1">
      <alignment/>
    </xf>
    <xf numFmtId="0" fontId="8" fillId="0" borderId="0" xfId="0" applyNumberFormat="1" applyFont="1" applyAlignment="1">
      <alignment horizontal="center"/>
    </xf>
    <xf numFmtId="164" fontId="8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 horizontal="left"/>
    </xf>
    <xf numFmtId="164" fontId="7" fillId="0" borderId="2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workbookViewId="0" topLeftCell="A1">
      <selection activeCell="A95" sqref="A95"/>
    </sheetView>
  </sheetViews>
  <sheetFormatPr defaultColWidth="11.00390625" defaultRowHeight="12.75"/>
  <cols>
    <col min="1" max="1" width="15.25390625" style="7" customWidth="1"/>
    <col min="2" max="2" width="8.875" style="7" customWidth="1"/>
    <col min="3" max="3" width="6.00390625" style="7" customWidth="1"/>
    <col min="4" max="4" width="14.125" style="7" customWidth="1"/>
    <col min="5" max="5" width="8.125" style="7" customWidth="1"/>
    <col min="6" max="6" width="6.125" style="7" customWidth="1"/>
    <col min="7" max="7" width="12.25390625" style="7" customWidth="1"/>
    <col min="8" max="8" width="8.25390625" style="7" customWidth="1"/>
    <col min="9" max="9" width="5.125" style="7" customWidth="1"/>
    <col min="10" max="10" width="12.25390625" style="7" customWidth="1"/>
    <col min="11" max="11" width="8.125" style="7" customWidth="1"/>
    <col min="12" max="12" width="5.875" style="7" customWidth="1"/>
    <col min="13" max="16384" width="10.75390625" style="7" customWidth="1"/>
  </cols>
  <sheetData>
    <row r="1" ht="15">
      <c r="A1" s="7" t="s">
        <v>137</v>
      </c>
    </row>
    <row r="2" ht="15">
      <c r="A2" s="7" t="s">
        <v>32</v>
      </c>
    </row>
    <row r="3" ht="15">
      <c r="A3" s="7" t="s">
        <v>33</v>
      </c>
    </row>
    <row r="5" spans="1:8" ht="15.75" thickBot="1">
      <c r="A5" s="11" t="s">
        <v>25</v>
      </c>
      <c r="B5" s="11"/>
      <c r="C5" s="11"/>
      <c r="D5" s="11"/>
      <c r="E5" s="11"/>
      <c r="F5" s="11"/>
      <c r="G5" s="11"/>
      <c r="H5" s="11"/>
    </row>
    <row r="6" spans="1:7" ht="15.75" thickTop="1">
      <c r="A6" s="7" t="s">
        <v>180</v>
      </c>
      <c r="D6" s="7" t="s">
        <v>179</v>
      </c>
      <c r="G6" s="7" t="s">
        <v>104</v>
      </c>
    </row>
    <row r="8" spans="2:8" ht="15">
      <c r="B8" s="10" t="s">
        <v>150</v>
      </c>
      <c r="E8" s="10" t="s">
        <v>150</v>
      </c>
      <c r="H8" s="10" t="s">
        <v>150</v>
      </c>
    </row>
    <row r="9" spans="1:10" ht="15">
      <c r="A9" s="12" t="s">
        <v>149</v>
      </c>
      <c r="B9" s="13" t="s">
        <v>151</v>
      </c>
      <c r="C9" s="13"/>
      <c r="D9" s="12" t="s">
        <v>149</v>
      </c>
      <c r="E9" s="13" t="s">
        <v>151</v>
      </c>
      <c r="F9" s="13"/>
      <c r="G9" s="12" t="s">
        <v>149</v>
      </c>
      <c r="H9" s="13" t="s">
        <v>151</v>
      </c>
      <c r="I9"/>
      <c r="J9"/>
    </row>
    <row r="10" spans="1:11" ht="15">
      <c r="A10" s="16"/>
      <c r="B10" s="17"/>
      <c r="C10" s="17"/>
      <c r="G10" s="4"/>
      <c r="I10" s="4"/>
      <c r="J10" s="4"/>
      <c r="K10" s="9"/>
    </row>
    <row r="11" spans="1:11" ht="15">
      <c r="A11" s="6" t="s">
        <v>190</v>
      </c>
      <c r="B11" s="8">
        <v>45.62841530054645</v>
      </c>
      <c r="D11" s="9" t="s">
        <v>194</v>
      </c>
      <c r="E11" s="8">
        <v>48.28850855745721</v>
      </c>
      <c r="G11" s="9" t="s">
        <v>194</v>
      </c>
      <c r="H11" s="10">
        <v>31.4</v>
      </c>
      <c r="I11" s="4"/>
      <c r="J11" s="4"/>
      <c r="K11" s="9"/>
    </row>
    <row r="12" spans="1:11" ht="15">
      <c r="A12" s="6" t="s">
        <v>191</v>
      </c>
      <c r="B12" s="8">
        <v>27.322404371584703</v>
      </c>
      <c r="D12" s="23" t="s">
        <v>164</v>
      </c>
      <c r="E12" s="8">
        <v>19.559902200489</v>
      </c>
      <c r="G12" s="6" t="s">
        <v>162</v>
      </c>
      <c r="H12" s="29">
        <v>29.9</v>
      </c>
      <c r="I12" s="4"/>
      <c r="J12" s="4"/>
      <c r="K12" s="9"/>
    </row>
    <row r="13" spans="1:11" ht="15">
      <c r="A13" s="6" t="s">
        <v>164</v>
      </c>
      <c r="B13" s="8">
        <v>7.377049180327869</v>
      </c>
      <c r="D13" s="6" t="s">
        <v>195</v>
      </c>
      <c r="E13" s="8">
        <v>6.47921760391198</v>
      </c>
      <c r="G13" s="6" t="s">
        <v>195</v>
      </c>
      <c r="H13" s="10">
        <v>17.5</v>
      </c>
      <c r="I13" s="4"/>
      <c r="J13" s="4"/>
      <c r="K13" s="9"/>
    </row>
    <row r="14" spans="1:11" ht="15">
      <c r="A14" s="6" t="s">
        <v>192</v>
      </c>
      <c r="B14" s="8">
        <v>6.830601092896176</v>
      </c>
      <c r="D14" s="6" t="s">
        <v>154</v>
      </c>
      <c r="E14" s="8">
        <v>5.256723716381418</v>
      </c>
      <c r="G14" s="6" t="s">
        <v>154</v>
      </c>
      <c r="H14" s="10">
        <v>16.1</v>
      </c>
      <c r="I14" s="9"/>
      <c r="J14" s="9"/>
      <c r="K14" s="9"/>
    </row>
    <row r="15" spans="1:8" ht="15">
      <c r="A15" s="14" t="s">
        <v>193</v>
      </c>
      <c r="B15" s="15">
        <v>5.191256830601093</v>
      </c>
      <c r="C15" s="13"/>
      <c r="D15" s="13"/>
      <c r="E15" s="13"/>
      <c r="F15" s="13"/>
      <c r="G15" s="13"/>
      <c r="H15" s="13"/>
    </row>
    <row r="19" spans="1:5" ht="15.75" thickBot="1">
      <c r="A19" s="11" t="s">
        <v>26</v>
      </c>
      <c r="B19" s="11"/>
      <c r="C19" s="11"/>
      <c r="D19" s="11"/>
      <c r="E19" s="11"/>
    </row>
    <row r="20" spans="1:4" ht="15.75" thickTop="1">
      <c r="A20" s="7" t="s">
        <v>180</v>
      </c>
      <c r="D20" s="7" t="s">
        <v>152</v>
      </c>
    </row>
    <row r="22" spans="2:5" ht="15">
      <c r="B22" s="10" t="s">
        <v>150</v>
      </c>
      <c r="E22" s="10" t="s">
        <v>150</v>
      </c>
    </row>
    <row r="23" spans="1:5" ht="15">
      <c r="A23" s="12" t="s">
        <v>149</v>
      </c>
      <c r="B23" s="13" t="s">
        <v>151</v>
      </c>
      <c r="C23" s="13"/>
      <c r="D23" s="12" t="s">
        <v>149</v>
      </c>
      <c r="E23" s="19" t="s">
        <v>151</v>
      </c>
    </row>
    <row r="24" spans="3:5" ht="15">
      <c r="C24" s="17"/>
      <c r="D24" s="16"/>
      <c r="E24" s="17"/>
    </row>
    <row r="25" spans="1:5" ht="15">
      <c r="A25" s="23" t="s">
        <v>164</v>
      </c>
      <c r="B25" s="21">
        <v>83.7037037037037</v>
      </c>
      <c r="D25" s="23" t="s">
        <v>148</v>
      </c>
      <c r="E25" s="21">
        <v>31.03448275862069</v>
      </c>
    </row>
    <row r="26" spans="4:5" ht="15">
      <c r="D26" s="23" t="s">
        <v>191</v>
      </c>
      <c r="E26" s="21">
        <v>27.586206896551722</v>
      </c>
    </row>
    <row r="27" spans="4:9" ht="15">
      <c r="D27" s="23" t="s">
        <v>164</v>
      </c>
      <c r="E27" s="21">
        <v>20.689655172413794</v>
      </c>
      <c r="H27" s="6"/>
      <c r="I27" s="8"/>
    </row>
    <row r="28" spans="4:5" ht="15">
      <c r="D28" s="7" t="s">
        <v>194</v>
      </c>
      <c r="E28" s="21">
        <v>6.896551724137931</v>
      </c>
    </row>
    <row r="29" spans="1:5" ht="15">
      <c r="A29" s="13"/>
      <c r="B29" s="13"/>
      <c r="C29" s="13"/>
      <c r="D29" s="24" t="s">
        <v>195</v>
      </c>
      <c r="E29" s="22">
        <v>6.896551724137931</v>
      </c>
    </row>
    <row r="33" spans="1:11" ht="15.75" thickBot="1">
      <c r="A33" s="11" t="s">
        <v>27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0" ht="15.75" thickTop="1">
      <c r="A34" s="7" t="s">
        <v>180</v>
      </c>
      <c r="D34" s="7" t="s">
        <v>153</v>
      </c>
      <c r="G34" s="7" t="s">
        <v>152</v>
      </c>
      <c r="J34" s="7" t="s">
        <v>104</v>
      </c>
    </row>
    <row r="36" spans="2:11" ht="15">
      <c r="B36" s="10" t="s">
        <v>150</v>
      </c>
      <c r="E36" s="10" t="s">
        <v>150</v>
      </c>
      <c r="H36" s="10" t="s">
        <v>150</v>
      </c>
      <c r="K36" s="10" t="s">
        <v>150</v>
      </c>
    </row>
    <row r="37" spans="1:11" ht="15">
      <c r="A37" s="12" t="s">
        <v>149</v>
      </c>
      <c r="B37" s="13" t="s">
        <v>151</v>
      </c>
      <c r="C37" s="13"/>
      <c r="D37" s="12" t="s">
        <v>149</v>
      </c>
      <c r="E37" s="19" t="s">
        <v>151</v>
      </c>
      <c r="F37" s="13"/>
      <c r="G37" s="12" t="s">
        <v>149</v>
      </c>
      <c r="H37" s="19" t="s">
        <v>151</v>
      </c>
      <c r="I37" s="13"/>
      <c r="J37" s="12" t="s">
        <v>149</v>
      </c>
      <c r="K37" s="19" t="s">
        <v>151</v>
      </c>
    </row>
    <row r="38" spans="3:5" ht="15">
      <c r="C38" s="17"/>
      <c r="D38" s="16"/>
      <c r="E38" s="17"/>
    </row>
    <row r="39" spans="1:11" ht="15">
      <c r="A39" s="23" t="s">
        <v>164</v>
      </c>
      <c r="B39" s="21">
        <v>80.6</v>
      </c>
      <c r="D39" s="6" t="s">
        <v>154</v>
      </c>
      <c r="E39" s="8">
        <v>20.863309352517987</v>
      </c>
      <c r="G39" s="28" t="s">
        <v>154</v>
      </c>
      <c r="H39" s="8">
        <v>25.53191489361702</v>
      </c>
      <c r="J39" s="9" t="s">
        <v>194</v>
      </c>
      <c r="K39" s="8">
        <v>42.901234567901234</v>
      </c>
    </row>
    <row r="40" spans="4:11" ht="15">
      <c r="D40" s="9" t="s">
        <v>194</v>
      </c>
      <c r="E40" s="8">
        <v>18.705035971223023</v>
      </c>
      <c r="G40" s="28" t="s">
        <v>190</v>
      </c>
      <c r="H40" s="8">
        <v>17.73049645390071</v>
      </c>
      <c r="J40" s="6" t="s">
        <v>154</v>
      </c>
      <c r="K40" s="8">
        <v>9.41358024691358</v>
      </c>
    </row>
    <row r="41" spans="4:11" ht="15">
      <c r="D41" s="6" t="s">
        <v>193</v>
      </c>
      <c r="E41" s="8">
        <v>15.827338129496402</v>
      </c>
      <c r="G41" s="28" t="s">
        <v>156</v>
      </c>
      <c r="H41" s="8">
        <v>13.47517730496454</v>
      </c>
      <c r="J41" s="28" t="s">
        <v>160</v>
      </c>
      <c r="K41" s="8">
        <v>8.101851851851851</v>
      </c>
    </row>
    <row r="42" spans="4:11" ht="15">
      <c r="D42" s="6" t="s">
        <v>155</v>
      </c>
      <c r="E42" s="8">
        <v>14.388489208633093</v>
      </c>
      <c r="G42" s="28" t="s">
        <v>157</v>
      </c>
      <c r="H42" s="8">
        <v>11.347517730496454</v>
      </c>
      <c r="J42" s="18" t="s">
        <v>161</v>
      </c>
      <c r="K42" s="8">
        <v>6.867283950617284</v>
      </c>
    </row>
    <row r="43" spans="1:11" ht="15">
      <c r="A43" s="17"/>
      <c r="B43" s="17"/>
      <c r="C43" s="17"/>
      <c r="D43" s="6" t="s">
        <v>195</v>
      </c>
      <c r="E43" s="8">
        <v>9.352517985611511</v>
      </c>
      <c r="G43" s="28" t="s">
        <v>158</v>
      </c>
      <c r="H43" s="8">
        <v>7.092198581560284</v>
      </c>
      <c r="J43" s="28" t="s">
        <v>191</v>
      </c>
      <c r="K43" s="8">
        <v>5.709876543209877</v>
      </c>
    </row>
    <row r="44" spans="1:8" ht="15">
      <c r="A44" s="17"/>
      <c r="B44" s="17"/>
      <c r="C44" s="17"/>
      <c r="D44" s="27" t="s">
        <v>164</v>
      </c>
      <c r="E44" s="26">
        <v>7.913669064748201</v>
      </c>
      <c r="G44" s="28" t="s">
        <v>165</v>
      </c>
      <c r="H44" s="8">
        <v>6.382978723404255</v>
      </c>
    </row>
    <row r="45" spans="1:11" ht="15">
      <c r="A45" s="13"/>
      <c r="B45" s="13"/>
      <c r="C45" s="13"/>
      <c r="D45" s="13"/>
      <c r="E45" s="13"/>
      <c r="F45" s="13"/>
      <c r="G45" s="25" t="s">
        <v>159</v>
      </c>
      <c r="H45" s="15">
        <v>4.964539007092199</v>
      </c>
      <c r="I45" s="13"/>
      <c r="J45" s="13"/>
      <c r="K45" s="13"/>
    </row>
    <row r="49" spans="1:11" ht="15.75" thickBot="1">
      <c r="A49" s="11" t="s">
        <v>28</v>
      </c>
      <c r="B49" s="11"/>
      <c r="C49" s="11"/>
      <c r="D49" s="11"/>
      <c r="E49" s="11"/>
      <c r="F49" s="11"/>
      <c r="G49" s="11"/>
      <c r="H49" s="11"/>
      <c r="I49" s="17"/>
      <c r="J49" s="17"/>
      <c r="K49" s="17"/>
    </row>
    <row r="50" spans="1:11" ht="15.75" thickTop="1">
      <c r="A50" s="7" t="s">
        <v>180</v>
      </c>
      <c r="D50" s="7" t="s">
        <v>104</v>
      </c>
      <c r="G50" s="7" t="s">
        <v>53</v>
      </c>
      <c r="I50" s="17"/>
      <c r="J50" s="17"/>
      <c r="K50" s="17"/>
    </row>
    <row r="52" spans="2:8" ht="15">
      <c r="B52" s="10" t="s">
        <v>150</v>
      </c>
      <c r="E52" s="10" t="s">
        <v>150</v>
      </c>
      <c r="H52" s="10" t="s">
        <v>150</v>
      </c>
    </row>
    <row r="53" spans="1:8" ht="15">
      <c r="A53" s="12" t="s">
        <v>149</v>
      </c>
      <c r="B53" s="13" t="s">
        <v>151</v>
      </c>
      <c r="C53" s="13"/>
      <c r="D53" s="12" t="s">
        <v>149</v>
      </c>
      <c r="E53" s="19" t="s">
        <v>151</v>
      </c>
      <c r="F53" s="13"/>
      <c r="G53" s="12" t="s">
        <v>149</v>
      </c>
      <c r="H53" s="19" t="s">
        <v>151</v>
      </c>
    </row>
    <row r="54" ht="15">
      <c r="C54" s="17"/>
    </row>
    <row r="55" spans="1:8" ht="15">
      <c r="A55" s="9" t="s">
        <v>163</v>
      </c>
      <c r="B55" s="8">
        <v>52.56410256410257</v>
      </c>
      <c r="D55" s="9" t="s">
        <v>194</v>
      </c>
      <c r="E55" s="8">
        <v>31.1284046692607</v>
      </c>
      <c r="G55" s="6" t="s">
        <v>154</v>
      </c>
      <c r="H55" s="8">
        <v>22.76422764227642</v>
      </c>
    </row>
    <row r="56" spans="1:8" ht="15">
      <c r="A56" s="9" t="s">
        <v>194</v>
      </c>
      <c r="B56" s="8">
        <v>14.67236467236467</v>
      </c>
      <c r="D56" s="6" t="s">
        <v>163</v>
      </c>
      <c r="E56" s="8">
        <v>15.797665369649804</v>
      </c>
      <c r="G56" s="9" t="s">
        <v>194</v>
      </c>
      <c r="H56" s="8">
        <v>16.666666666666664</v>
      </c>
    </row>
    <row r="57" spans="1:8" ht="15">
      <c r="A57" s="27" t="s">
        <v>164</v>
      </c>
      <c r="B57" s="8">
        <v>6.41025641025641</v>
      </c>
      <c r="D57" s="18" t="s">
        <v>161</v>
      </c>
      <c r="E57" s="8">
        <v>12.684824902723735</v>
      </c>
      <c r="G57" s="18" t="s">
        <v>161</v>
      </c>
      <c r="H57" s="8">
        <v>10.16260162601626</v>
      </c>
    </row>
    <row r="58" spans="1:8" ht="15">
      <c r="A58" s="18" t="s">
        <v>161</v>
      </c>
      <c r="B58" s="8">
        <v>5.413105413105413</v>
      </c>
      <c r="D58" s="30" t="s">
        <v>159</v>
      </c>
      <c r="E58" s="8">
        <v>8.793774319066149</v>
      </c>
      <c r="G58" s="6" t="s">
        <v>195</v>
      </c>
      <c r="H58" s="8">
        <v>9.552845528455284</v>
      </c>
    </row>
    <row r="59" spans="1:8" ht="15">
      <c r="A59" s="9" t="s">
        <v>47</v>
      </c>
      <c r="B59" s="8">
        <v>5.270655270655271</v>
      </c>
      <c r="C59" s="17"/>
      <c r="D59" s="28"/>
      <c r="E59" s="8"/>
      <c r="G59" s="6" t="s">
        <v>193</v>
      </c>
      <c r="H59" s="8">
        <v>9.552845528455284</v>
      </c>
    </row>
    <row r="60" spans="1:8" ht="15">
      <c r="A60" s="17"/>
      <c r="B60" s="17"/>
      <c r="C60" s="17"/>
      <c r="G60" s="31" t="s">
        <v>166</v>
      </c>
      <c r="H60" s="8">
        <v>9.146341463414634</v>
      </c>
    </row>
    <row r="61" spans="1:8" ht="15">
      <c r="A61" s="13"/>
      <c r="B61" s="13"/>
      <c r="C61" s="13"/>
      <c r="D61" s="13"/>
      <c r="E61" s="13"/>
      <c r="F61" s="13"/>
      <c r="G61" s="32" t="s">
        <v>167</v>
      </c>
      <c r="H61" s="15">
        <v>8.130081300813007</v>
      </c>
    </row>
    <row r="66" spans="1:8" ht="15.75" thickBot="1">
      <c r="A66" s="11" t="s">
        <v>29</v>
      </c>
      <c r="B66" s="11"/>
      <c r="C66" s="11"/>
      <c r="D66" s="11"/>
      <c r="E66" s="11"/>
      <c r="F66" s="17"/>
      <c r="G66" s="17"/>
      <c r="H66" s="17"/>
    </row>
    <row r="67" spans="1:4" ht="15.75" thickTop="1">
      <c r="A67" s="7" t="s">
        <v>104</v>
      </c>
      <c r="D67" s="7" t="s">
        <v>53</v>
      </c>
    </row>
    <row r="69" spans="2:5" ht="15">
      <c r="B69" s="10" t="s">
        <v>150</v>
      </c>
      <c r="E69" s="10" t="s">
        <v>150</v>
      </c>
    </row>
    <row r="70" spans="1:5" ht="15">
      <c r="A70" s="12" t="s">
        <v>149</v>
      </c>
      <c r="B70" s="19" t="s">
        <v>151</v>
      </c>
      <c r="C70" s="13"/>
      <c r="D70" s="12" t="s">
        <v>149</v>
      </c>
      <c r="E70" s="19" t="s">
        <v>151</v>
      </c>
    </row>
    <row r="72" spans="1:5" ht="15">
      <c r="A72" s="9" t="s">
        <v>194</v>
      </c>
      <c r="B72" s="8">
        <v>16.906474820143885</v>
      </c>
      <c r="D72" s="6" t="s">
        <v>154</v>
      </c>
      <c r="E72" s="8">
        <v>44.8905109489051</v>
      </c>
    </row>
    <row r="73" spans="1:5" ht="15">
      <c r="A73" s="6" t="s">
        <v>193</v>
      </c>
      <c r="B73" s="8">
        <v>9.112709832134293</v>
      </c>
      <c r="D73" s="6" t="s">
        <v>195</v>
      </c>
      <c r="E73" s="8">
        <v>26.642335766423358</v>
      </c>
    </row>
    <row r="74" spans="1:5" ht="15">
      <c r="A74" s="30" t="s">
        <v>159</v>
      </c>
      <c r="B74" s="8">
        <v>8.752997601918464</v>
      </c>
      <c r="D74" s="28" t="s">
        <v>169</v>
      </c>
      <c r="E74" s="8">
        <v>5.839416058394161</v>
      </c>
    </row>
    <row r="75" spans="1:5" ht="15">
      <c r="A75" s="18" t="s">
        <v>161</v>
      </c>
      <c r="B75" s="8">
        <v>8.752997601918464</v>
      </c>
      <c r="D75" s="6"/>
      <c r="E75" s="8"/>
    </row>
    <row r="76" spans="1:5" ht="15">
      <c r="A76" s="33" t="s">
        <v>167</v>
      </c>
      <c r="B76" s="8">
        <v>7.793764988009593</v>
      </c>
      <c r="D76" s="6"/>
      <c r="E76" s="8"/>
    </row>
    <row r="77" spans="1:5" ht="15">
      <c r="A77" s="28" t="s">
        <v>160</v>
      </c>
      <c r="B77" s="8">
        <v>7.793764988009593</v>
      </c>
      <c r="D77" s="31"/>
      <c r="E77" s="8"/>
    </row>
    <row r="78" spans="1:5" ht="15">
      <c r="A78" s="14" t="s">
        <v>168</v>
      </c>
      <c r="B78" s="15">
        <v>5.155875299760192</v>
      </c>
      <c r="C78" s="13"/>
      <c r="D78" s="32"/>
      <c r="E78" s="15"/>
    </row>
    <row r="82" spans="1:14" ht="15.75" thickBot="1">
      <c r="A82" s="11" t="s">
        <v>30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3" ht="15.75" thickTop="1">
      <c r="A83" s="7" t="s">
        <v>48</v>
      </c>
      <c r="D83" s="7" t="s">
        <v>180</v>
      </c>
      <c r="G83" s="7" t="s">
        <v>46</v>
      </c>
      <c r="J83" s="7" t="s">
        <v>104</v>
      </c>
      <c r="M83" s="7" t="s">
        <v>53</v>
      </c>
    </row>
    <row r="85" spans="2:14" ht="15">
      <c r="B85" s="10" t="s">
        <v>150</v>
      </c>
      <c r="E85" s="10" t="s">
        <v>150</v>
      </c>
      <c r="H85" s="10" t="s">
        <v>150</v>
      </c>
      <c r="K85" s="10" t="s">
        <v>150</v>
      </c>
      <c r="N85" s="10" t="s">
        <v>150</v>
      </c>
    </row>
    <row r="86" spans="1:14" ht="15">
      <c r="A86" s="12" t="s">
        <v>149</v>
      </c>
      <c r="B86" s="13" t="s">
        <v>151</v>
      </c>
      <c r="C86" s="13"/>
      <c r="D86" s="12" t="s">
        <v>149</v>
      </c>
      <c r="E86" s="19" t="s">
        <v>151</v>
      </c>
      <c r="F86" s="13"/>
      <c r="G86" s="12" t="s">
        <v>149</v>
      </c>
      <c r="H86" s="19" t="s">
        <v>151</v>
      </c>
      <c r="I86" s="13"/>
      <c r="J86" s="12" t="s">
        <v>149</v>
      </c>
      <c r="K86" s="19" t="s">
        <v>151</v>
      </c>
      <c r="L86" s="13"/>
      <c r="M86" s="12" t="s">
        <v>149</v>
      </c>
      <c r="N86" s="19" t="s">
        <v>151</v>
      </c>
    </row>
    <row r="87" spans="3:5" ht="15">
      <c r="C87" s="17"/>
      <c r="D87" s="16"/>
      <c r="E87" s="17"/>
    </row>
    <row r="88" spans="1:14" ht="15">
      <c r="A88" s="9" t="s">
        <v>194</v>
      </c>
      <c r="B88" s="36">
        <v>58.53379152348225</v>
      </c>
      <c r="D88" s="9" t="s">
        <v>194</v>
      </c>
      <c r="E88" s="21">
        <v>75.41899441340783</v>
      </c>
      <c r="G88" s="9" t="s">
        <v>194</v>
      </c>
      <c r="H88" s="21">
        <v>72.67267267267268</v>
      </c>
      <c r="J88" s="9" t="s">
        <v>194</v>
      </c>
      <c r="K88" s="21">
        <v>59.51825951825952</v>
      </c>
      <c r="M88" s="6" t="s">
        <v>154</v>
      </c>
      <c r="N88" s="21">
        <v>59.66386554621849</v>
      </c>
    </row>
    <row r="89" spans="1:14" ht="15">
      <c r="A89" s="20" t="s">
        <v>159</v>
      </c>
      <c r="B89" s="36">
        <v>9.851088201603666</v>
      </c>
      <c r="D89" s="23" t="s">
        <v>45</v>
      </c>
      <c r="E89" s="21">
        <v>7.82122905027933</v>
      </c>
      <c r="G89" s="9" t="s">
        <v>47</v>
      </c>
      <c r="H89" s="21">
        <v>6.606606606606606</v>
      </c>
      <c r="J89" s="20" t="s">
        <v>159</v>
      </c>
      <c r="K89" s="21">
        <v>11.421911421911423</v>
      </c>
      <c r="M89" s="18" t="s">
        <v>161</v>
      </c>
      <c r="N89" s="21">
        <v>19.327731092436977</v>
      </c>
    </row>
    <row r="90" spans="1:14" ht="15">
      <c r="A90" s="18" t="s">
        <v>161</v>
      </c>
      <c r="B90" s="36">
        <v>7.789232531500573</v>
      </c>
      <c r="G90" s="20" t="s">
        <v>159</v>
      </c>
      <c r="H90" s="21">
        <v>5.7057057057057055</v>
      </c>
      <c r="J90" s="9" t="s">
        <v>47</v>
      </c>
      <c r="K90" s="21">
        <v>4.662004662004662</v>
      </c>
      <c r="M90" s="9" t="s">
        <v>194</v>
      </c>
      <c r="N90" s="21">
        <v>9.243697478991598</v>
      </c>
    </row>
    <row r="91" spans="1:14" ht="15">
      <c r="A91" s="14" t="s">
        <v>163</v>
      </c>
      <c r="B91" s="37">
        <v>6.300114547537228</v>
      </c>
      <c r="C91" s="13"/>
      <c r="D91" s="14"/>
      <c r="E91" s="15"/>
      <c r="F91" s="13"/>
      <c r="G91" s="13"/>
      <c r="H91" s="13"/>
      <c r="I91" s="13"/>
      <c r="J91" s="25"/>
      <c r="K91" s="15"/>
      <c r="L91" s="13"/>
      <c r="M91" s="13"/>
      <c r="N91" s="13"/>
    </row>
    <row r="92" spans="1:11" ht="15">
      <c r="A92" s="17"/>
      <c r="B92" s="17"/>
      <c r="C92" s="17"/>
      <c r="G92" s="28"/>
      <c r="H92" s="8"/>
      <c r="J92" s="28"/>
      <c r="K92" s="8"/>
    </row>
    <row r="93" spans="1:8" ht="15">
      <c r="A93" s="17"/>
      <c r="B93" s="17"/>
      <c r="C93" s="17"/>
      <c r="G93" s="28"/>
      <c r="H93" s="8"/>
    </row>
    <row r="94" spans="1:14" ht="15">
      <c r="A94" s="17"/>
      <c r="B94" s="17"/>
      <c r="C94" s="17"/>
      <c r="D94" s="17"/>
      <c r="E94" s="17"/>
      <c r="F94" s="17"/>
      <c r="G94" s="30"/>
      <c r="H94" s="26"/>
      <c r="I94" s="17"/>
      <c r="J94" s="17"/>
      <c r="K94" s="17"/>
      <c r="L94" s="17"/>
      <c r="M94" s="17"/>
      <c r="N94" s="17"/>
    </row>
    <row r="95" spans="1:8" ht="15.75" thickBot="1">
      <c r="A95" s="11" t="s">
        <v>31</v>
      </c>
      <c r="B95" s="11"/>
      <c r="C95" s="11"/>
      <c r="D95" s="11"/>
      <c r="E95" s="11"/>
      <c r="F95" s="11"/>
      <c r="G95" s="11"/>
      <c r="H95" s="11"/>
    </row>
    <row r="96" spans="1:7" ht="15.75" thickTop="1">
      <c r="A96" s="7" t="s">
        <v>180</v>
      </c>
      <c r="D96" s="7" t="s">
        <v>46</v>
      </c>
      <c r="G96" s="7" t="s">
        <v>104</v>
      </c>
    </row>
    <row r="98" spans="2:8" ht="15">
      <c r="B98" s="10" t="s">
        <v>150</v>
      </c>
      <c r="E98" s="10" t="s">
        <v>150</v>
      </c>
      <c r="H98" s="10" t="s">
        <v>150</v>
      </c>
    </row>
    <row r="99" spans="1:8" ht="15">
      <c r="A99" s="12" t="s">
        <v>149</v>
      </c>
      <c r="B99" s="13" t="s">
        <v>151</v>
      </c>
      <c r="C99" s="13"/>
      <c r="D99" s="12" t="s">
        <v>149</v>
      </c>
      <c r="E99" s="19" t="s">
        <v>151</v>
      </c>
      <c r="F99" s="13"/>
      <c r="G99" s="12" t="s">
        <v>149</v>
      </c>
      <c r="H99" s="19" t="s">
        <v>151</v>
      </c>
    </row>
    <row r="100" spans="3:5" ht="15">
      <c r="C100" s="17"/>
      <c r="D100" s="16"/>
      <c r="E100" s="17"/>
    </row>
    <row r="101" spans="1:8" ht="15">
      <c r="A101" s="9" t="s">
        <v>194</v>
      </c>
      <c r="B101" s="21">
        <v>63.6</v>
      </c>
      <c r="D101" s="9" t="s">
        <v>194</v>
      </c>
      <c r="E101" s="21">
        <v>34.52054794520548</v>
      </c>
      <c r="G101" s="9" t="s">
        <v>194</v>
      </c>
      <c r="H101" s="21">
        <v>46.128391793514226</v>
      </c>
    </row>
    <row r="102" spans="1:8" ht="15">
      <c r="A102" s="6" t="s">
        <v>154</v>
      </c>
      <c r="B102" s="21">
        <v>7</v>
      </c>
      <c r="D102" s="20" t="s">
        <v>159</v>
      </c>
      <c r="E102" s="21">
        <v>17.534246575342465</v>
      </c>
      <c r="G102" s="20" t="s">
        <v>159</v>
      </c>
      <c r="H102" s="21">
        <v>17.207147584381204</v>
      </c>
    </row>
    <row r="103" spans="4:8" ht="15">
      <c r="D103" s="6" t="s">
        <v>154</v>
      </c>
      <c r="E103" s="21">
        <v>10.136986301369863</v>
      </c>
      <c r="G103" s="18" t="s">
        <v>161</v>
      </c>
      <c r="H103" s="21">
        <v>12.309728656518862</v>
      </c>
    </row>
    <row r="104" spans="3:8" ht="15">
      <c r="C104" s="17"/>
      <c r="D104" s="23" t="s">
        <v>164</v>
      </c>
      <c r="E104" s="21">
        <v>7.397260273972603</v>
      </c>
      <c r="F104" s="17"/>
      <c r="G104" s="9" t="s">
        <v>47</v>
      </c>
      <c r="H104" s="21">
        <v>8.272667107875579</v>
      </c>
    </row>
    <row r="105" spans="4:8" ht="15">
      <c r="D105" s="18" t="s">
        <v>161</v>
      </c>
      <c r="E105" s="21">
        <v>7.123287671232877</v>
      </c>
      <c r="F105" s="17"/>
      <c r="G105" s="17"/>
      <c r="H105" s="17"/>
    </row>
    <row r="106" spans="1:8" ht="15">
      <c r="A106" s="13"/>
      <c r="B106" s="13"/>
      <c r="C106" s="13"/>
      <c r="D106" s="24" t="s">
        <v>191</v>
      </c>
      <c r="E106" s="22">
        <v>6.8493150684931505</v>
      </c>
      <c r="F106" s="13"/>
      <c r="G106" s="13"/>
      <c r="H106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0.75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Y888"/>
  <sheetViews>
    <sheetView workbookViewId="0" topLeftCell="A1">
      <selection activeCell="A1" sqref="A1:IV16384"/>
    </sheetView>
  </sheetViews>
  <sheetFormatPr defaultColWidth="11.00390625" defaultRowHeight="12.75"/>
  <cols>
    <col min="1" max="1" width="13.25390625" style="0" customWidth="1"/>
  </cols>
  <sheetData>
    <row r="2" spans="2:51" ht="12.75">
      <c r="B2" t="s">
        <v>55</v>
      </c>
      <c r="C2" t="s">
        <v>56</v>
      </c>
      <c r="D2" s="1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  <c r="U2" t="s">
        <v>120</v>
      </c>
      <c r="V2" t="s">
        <v>121</v>
      </c>
      <c r="W2" t="s">
        <v>122</v>
      </c>
      <c r="X2" t="s">
        <v>123</v>
      </c>
      <c r="Y2" t="s">
        <v>124</v>
      </c>
      <c r="Z2" t="s">
        <v>125</v>
      </c>
      <c r="AA2" t="s">
        <v>126</v>
      </c>
      <c r="AB2" t="s">
        <v>127</v>
      </c>
      <c r="AC2" t="s">
        <v>128</v>
      </c>
      <c r="AD2" t="s">
        <v>129</v>
      </c>
      <c r="AE2" t="s">
        <v>130</v>
      </c>
      <c r="AF2" t="s">
        <v>131</v>
      </c>
      <c r="AG2" t="s">
        <v>132</v>
      </c>
      <c r="AH2" t="s">
        <v>133</v>
      </c>
      <c r="AI2" t="s">
        <v>134</v>
      </c>
      <c r="AJ2" t="s">
        <v>135</v>
      </c>
      <c r="AK2" t="s">
        <v>136</v>
      </c>
      <c r="AL2" t="s">
        <v>85</v>
      </c>
      <c r="AM2" t="s">
        <v>86</v>
      </c>
      <c r="AN2" t="s">
        <v>87</v>
      </c>
      <c r="AO2" t="s">
        <v>88</v>
      </c>
      <c r="AP2" t="s">
        <v>89</v>
      </c>
      <c r="AQ2" t="s">
        <v>90</v>
      </c>
      <c r="AR2" t="s">
        <v>91</v>
      </c>
      <c r="AS2" t="s">
        <v>92</v>
      </c>
      <c r="AT2" t="s">
        <v>93</v>
      </c>
      <c r="AU2" t="s">
        <v>94</v>
      </c>
      <c r="AV2" t="s">
        <v>95</v>
      </c>
      <c r="AW2" t="s">
        <v>96</v>
      </c>
      <c r="AX2" t="s">
        <v>97</v>
      </c>
      <c r="AY2" t="s">
        <v>98</v>
      </c>
    </row>
    <row r="3" spans="1:50" ht="12.75">
      <c r="A3" t="s">
        <v>99</v>
      </c>
      <c r="B3">
        <v>0.615324399797994</v>
      </c>
      <c r="C3">
        <v>0.938138675120902</v>
      </c>
      <c r="D3" s="1" t="s">
        <v>100</v>
      </c>
      <c r="E3">
        <v>7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2</v>
      </c>
      <c r="Q3">
        <v>17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26</v>
      </c>
    </row>
    <row r="4" spans="1:50" ht="12.75">
      <c r="A4" t="s">
        <v>101</v>
      </c>
      <c r="B4">
        <v>1.09423250180341</v>
      </c>
      <c r="C4">
        <v>1.4817545934511</v>
      </c>
      <c r="D4" s="1" t="s">
        <v>100</v>
      </c>
      <c r="E4">
        <v>20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13</v>
      </c>
      <c r="Q4">
        <v>4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2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16</v>
      </c>
      <c r="AV4">
        <v>0</v>
      </c>
      <c r="AW4">
        <v>0</v>
      </c>
      <c r="AX4">
        <v>55</v>
      </c>
    </row>
    <row r="5" spans="1:50" ht="12.75">
      <c r="A5" t="s">
        <v>102</v>
      </c>
      <c r="B5">
        <v>1.02595744664197</v>
      </c>
      <c r="C5">
        <v>1.40264051270928</v>
      </c>
      <c r="D5" s="1" t="s">
        <v>100</v>
      </c>
      <c r="E5">
        <v>16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7</v>
      </c>
      <c r="Q5">
        <v>3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3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25</v>
      </c>
      <c r="AV5">
        <v>0</v>
      </c>
      <c r="AW5">
        <v>0</v>
      </c>
      <c r="AX5">
        <v>56</v>
      </c>
    </row>
    <row r="6" spans="1:50" ht="12.75">
      <c r="A6" t="s">
        <v>103</v>
      </c>
      <c r="D6" s="1"/>
      <c r="E6">
        <f aca="true" t="shared" si="0" ref="E6:AX6">SUM(E3:E5)</f>
        <v>43</v>
      </c>
      <c r="F6">
        <f t="shared" si="0"/>
        <v>1</v>
      </c>
      <c r="G6">
        <f t="shared" si="0"/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 t="shared" si="0"/>
        <v>1</v>
      </c>
      <c r="N6">
        <f t="shared" si="0"/>
        <v>0</v>
      </c>
      <c r="O6">
        <f t="shared" si="0"/>
        <v>0</v>
      </c>
      <c r="P6">
        <f t="shared" si="0"/>
        <v>22</v>
      </c>
      <c r="Q6">
        <f t="shared" si="0"/>
        <v>24</v>
      </c>
      <c r="R6">
        <f t="shared" si="0"/>
        <v>0</v>
      </c>
      <c r="S6">
        <f t="shared" si="0"/>
        <v>0</v>
      </c>
      <c r="T6">
        <f t="shared" si="0"/>
        <v>0</v>
      </c>
      <c r="U6">
        <f t="shared" si="0"/>
        <v>0</v>
      </c>
      <c r="V6">
        <f t="shared" si="0"/>
        <v>0</v>
      </c>
      <c r="W6">
        <f t="shared" si="0"/>
        <v>0</v>
      </c>
      <c r="X6">
        <f t="shared" si="0"/>
        <v>0</v>
      </c>
      <c r="Y6">
        <f t="shared" si="0"/>
        <v>0</v>
      </c>
      <c r="Z6">
        <f t="shared" si="0"/>
        <v>0</v>
      </c>
      <c r="AA6">
        <f t="shared" si="0"/>
        <v>0</v>
      </c>
      <c r="AB6">
        <f t="shared" si="0"/>
        <v>0</v>
      </c>
      <c r="AC6">
        <f t="shared" si="0"/>
        <v>5</v>
      </c>
      <c r="AD6">
        <f t="shared" si="0"/>
        <v>0</v>
      </c>
      <c r="AE6">
        <f t="shared" si="0"/>
        <v>0</v>
      </c>
      <c r="AF6">
        <f t="shared" si="0"/>
        <v>0</v>
      </c>
      <c r="AG6">
        <f t="shared" si="0"/>
        <v>0</v>
      </c>
      <c r="AH6">
        <f t="shared" si="0"/>
        <v>0</v>
      </c>
      <c r="AI6">
        <f t="shared" si="0"/>
        <v>0</v>
      </c>
      <c r="AJ6">
        <f t="shared" si="0"/>
        <v>0</v>
      </c>
      <c r="AK6">
        <f t="shared" si="0"/>
        <v>0</v>
      </c>
      <c r="AL6">
        <f t="shared" si="0"/>
        <v>0</v>
      </c>
      <c r="AM6">
        <f t="shared" si="0"/>
        <v>0</v>
      </c>
      <c r="AN6">
        <f t="shared" si="0"/>
        <v>0</v>
      </c>
      <c r="AO6">
        <f t="shared" si="0"/>
        <v>0</v>
      </c>
      <c r="AP6">
        <f t="shared" si="0"/>
        <v>0</v>
      </c>
      <c r="AQ6">
        <f t="shared" si="0"/>
        <v>0</v>
      </c>
      <c r="AR6">
        <f t="shared" si="0"/>
        <v>0</v>
      </c>
      <c r="AS6">
        <f t="shared" si="0"/>
        <v>0</v>
      </c>
      <c r="AT6">
        <f t="shared" si="0"/>
        <v>0</v>
      </c>
      <c r="AU6">
        <f t="shared" si="0"/>
        <v>41</v>
      </c>
      <c r="AV6">
        <f t="shared" si="0"/>
        <v>0</v>
      </c>
      <c r="AW6">
        <f t="shared" si="0"/>
        <v>0</v>
      </c>
      <c r="AX6">
        <f t="shared" si="0"/>
        <v>137</v>
      </c>
    </row>
    <row r="7" spans="5:49" ht="12.75">
      <c r="E7">
        <f aca="true" t="shared" si="1" ref="E7:AW7">E6/137*100</f>
        <v>31.386861313868614</v>
      </c>
      <c r="F7">
        <f t="shared" si="1"/>
        <v>0.7299270072992701</v>
      </c>
      <c r="G7">
        <f t="shared" si="1"/>
        <v>0</v>
      </c>
      <c r="H7">
        <f t="shared" si="1"/>
        <v>0</v>
      </c>
      <c r="I7">
        <f t="shared" si="1"/>
        <v>0</v>
      </c>
      <c r="J7">
        <f t="shared" si="1"/>
        <v>0</v>
      </c>
      <c r="K7">
        <f t="shared" si="1"/>
        <v>0</v>
      </c>
      <c r="L7">
        <f t="shared" si="1"/>
        <v>0</v>
      </c>
      <c r="M7">
        <f t="shared" si="1"/>
        <v>0.7299270072992701</v>
      </c>
      <c r="N7">
        <f t="shared" si="1"/>
        <v>0</v>
      </c>
      <c r="O7">
        <f t="shared" si="1"/>
        <v>0</v>
      </c>
      <c r="P7">
        <f t="shared" si="1"/>
        <v>16.05839416058394</v>
      </c>
      <c r="Q7">
        <f t="shared" si="1"/>
        <v>17.51824817518248</v>
      </c>
      <c r="R7">
        <f t="shared" si="1"/>
        <v>0</v>
      </c>
      <c r="S7">
        <f t="shared" si="1"/>
        <v>0</v>
      </c>
      <c r="T7">
        <f t="shared" si="1"/>
        <v>0</v>
      </c>
      <c r="U7">
        <f t="shared" si="1"/>
        <v>0</v>
      </c>
      <c r="V7">
        <f t="shared" si="1"/>
        <v>0</v>
      </c>
      <c r="W7">
        <f t="shared" si="1"/>
        <v>0</v>
      </c>
      <c r="X7">
        <f t="shared" si="1"/>
        <v>0</v>
      </c>
      <c r="Y7">
        <f t="shared" si="1"/>
        <v>0</v>
      </c>
      <c r="Z7">
        <f t="shared" si="1"/>
        <v>0</v>
      </c>
      <c r="AA7">
        <f t="shared" si="1"/>
        <v>0</v>
      </c>
      <c r="AB7">
        <f t="shared" si="1"/>
        <v>0</v>
      </c>
      <c r="AC7">
        <f t="shared" si="1"/>
        <v>3.64963503649635</v>
      </c>
      <c r="AD7">
        <f t="shared" si="1"/>
        <v>0</v>
      </c>
      <c r="AE7">
        <f t="shared" si="1"/>
        <v>0</v>
      </c>
      <c r="AF7">
        <f t="shared" si="1"/>
        <v>0</v>
      </c>
      <c r="AG7">
        <f t="shared" si="1"/>
        <v>0</v>
      </c>
      <c r="AH7">
        <f t="shared" si="1"/>
        <v>0</v>
      </c>
      <c r="AI7">
        <f t="shared" si="1"/>
        <v>0</v>
      </c>
      <c r="AJ7">
        <f t="shared" si="1"/>
        <v>0</v>
      </c>
      <c r="AK7">
        <f t="shared" si="1"/>
        <v>0</v>
      </c>
      <c r="AL7">
        <f t="shared" si="1"/>
        <v>0</v>
      </c>
      <c r="AM7">
        <f t="shared" si="1"/>
        <v>0</v>
      </c>
      <c r="AN7">
        <f t="shared" si="1"/>
        <v>0</v>
      </c>
      <c r="AO7">
        <f t="shared" si="1"/>
        <v>0</v>
      </c>
      <c r="AP7">
        <f t="shared" si="1"/>
        <v>0</v>
      </c>
      <c r="AQ7">
        <f t="shared" si="1"/>
        <v>0</v>
      </c>
      <c r="AR7">
        <f t="shared" si="1"/>
        <v>0</v>
      </c>
      <c r="AS7">
        <f t="shared" si="1"/>
        <v>0</v>
      </c>
      <c r="AT7">
        <f t="shared" si="1"/>
        <v>0</v>
      </c>
      <c r="AU7">
        <f t="shared" si="1"/>
        <v>29.927007299270077</v>
      </c>
      <c r="AV7">
        <f t="shared" si="1"/>
        <v>0</v>
      </c>
      <c r="AW7">
        <f t="shared" si="1"/>
        <v>0</v>
      </c>
    </row>
    <row r="10" spans="1:51" ht="12.75">
      <c r="A10" t="s">
        <v>105</v>
      </c>
      <c r="B10">
        <v>0.672196124510195</v>
      </c>
      <c r="C10">
        <v>0.485878776359435</v>
      </c>
      <c r="D10" s="1" t="s">
        <v>106</v>
      </c>
      <c r="E10">
        <v>31</v>
      </c>
      <c r="F10">
        <v>0</v>
      </c>
      <c r="G10">
        <v>3</v>
      </c>
      <c r="H10">
        <v>0</v>
      </c>
      <c r="I10">
        <v>0</v>
      </c>
      <c r="J10">
        <v>0</v>
      </c>
      <c r="K10">
        <v>0</v>
      </c>
      <c r="L10">
        <v>0</v>
      </c>
      <c r="M10">
        <v>2</v>
      </c>
      <c r="N10">
        <v>0</v>
      </c>
      <c r="O10">
        <v>0</v>
      </c>
      <c r="P10">
        <v>8</v>
      </c>
      <c r="Q10">
        <v>5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36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f aca="true" t="shared" si="2" ref="AX10:AX26">SUM(E10:AW10)</f>
        <v>86</v>
      </c>
      <c r="AY10">
        <f>AVERAGE(AX10:AX220)</f>
        <v>168.85714285714286</v>
      </c>
    </row>
    <row r="11" spans="1:50" ht="12.75">
      <c r="A11" t="s">
        <v>107</v>
      </c>
      <c r="B11">
        <v>-0.095521387715899</v>
      </c>
      <c r="C11">
        <v>0.493613722992055</v>
      </c>
      <c r="D11" s="1" t="s">
        <v>106</v>
      </c>
      <c r="E11">
        <v>30</v>
      </c>
      <c r="F11">
        <v>3</v>
      </c>
      <c r="G11">
        <v>3</v>
      </c>
      <c r="H11">
        <v>7</v>
      </c>
      <c r="I11">
        <v>0</v>
      </c>
      <c r="J11">
        <v>0</v>
      </c>
      <c r="K11">
        <v>0</v>
      </c>
      <c r="L11">
        <v>0</v>
      </c>
      <c r="M11">
        <v>5</v>
      </c>
      <c r="N11">
        <v>0</v>
      </c>
      <c r="O11">
        <v>0</v>
      </c>
      <c r="P11">
        <v>4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8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f t="shared" si="2"/>
        <v>60</v>
      </c>
    </row>
    <row r="12" spans="1:50" ht="12.75">
      <c r="A12" t="s">
        <v>0</v>
      </c>
      <c r="B12">
        <v>0.37632755378846</v>
      </c>
      <c r="C12">
        <v>0.306553884535434</v>
      </c>
      <c r="D12" s="1" t="s">
        <v>106</v>
      </c>
      <c r="E12">
        <v>19</v>
      </c>
      <c r="F12">
        <v>10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2</v>
      </c>
      <c r="N12">
        <v>0</v>
      </c>
      <c r="O12">
        <v>3</v>
      </c>
      <c r="P12">
        <v>8</v>
      </c>
      <c r="Q12">
        <v>3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18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f t="shared" si="2"/>
        <v>63</v>
      </c>
    </row>
    <row r="13" spans="1:50" ht="12.75">
      <c r="A13" t="s">
        <v>1</v>
      </c>
      <c r="B13">
        <v>0.233186093156924</v>
      </c>
      <c r="C13">
        <v>-0.139872211858761</v>
      </c>
      <c r="D13" s="1" t="s">
        <v>106</v>
      </c>
      <c r="E13">
        <v>26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1</v>
      </c>
      <c r="R13">
        <v>0</v>
      </c>
      <c r="S13">
        <v>0</v>
      </c>
      <c r="T13">
        <v>4</v>
      </c>
      <c r="U13">
        <v>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6</v>
      </c>
      <c r="AD13">
        <v>0</v>
      </c>
      <c r="AE13">
        <v>0</v>
      </c>
      <c r="AF13">
        <v>0</v>
      </c>
      <c r="AG13">
        <v>1</v>
      </c>
      <c r="AH13">
        <v>11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f t="shared" si="2"/>
        <v>51</v>
      </c>
    </row>
    <row r="14" spans="1:50" ht="12.75">
      <c r="A14" t="s">
        <v>2</v>
      </c>
      <c r="B14">
        <v>0.254986826156643</v>
      </c>
      <c r="C14">
        <v>0.08037435658743</v>
      </c>
      <c r="D14" s="1" t="s">
        <v>106</v>
      </c>
      <c r="E14">
        <v>31</v>
      </c>
      <c r="F14">
        <v>3</v>
      </c>
      <c r="G14">
        <v>3</v>
      </c>
      <c r="H14">
        <v>0</v>
      </c>
      <c r="I14">
        <v>0</v>
      </c>
      <c r="J14">
        <v>0</v>
      </c>
      <c r="K14">
        <v>0</v>
      </c>
      <c r="L14">
        <v>0</v>
      </c>
      <c r="M14">
        <v>3</v>
      </c>
      <c r="N14">
        <v>0</v>
      </c>
      <c r="O14">
        <v>1</v>
      </c>
      <c r="P14">
        <v>0</v>
      </c>
      <c r="Q14">
        <v>8</v>
      </c>
      <c r="R14">
        <v>0</v>
      </c>
      <c r="S14">
        <v>1</v>
      </c>
      <c r="T14">
        <v>0</v>
      </c>
      <c r="U14">
        <v>0</v>
      </c>
      <c r="V14">
        <v>0</v>
      </c>
      <c r="W14">
        <v>3</v>
      </c>
      <c r="X14">
        <v>0</v>
      </c>
      <c r="Y14">
        <v>0</v>
      </c>
      <c r="Z14">
        <v>0</v>
      </c>
      <c r="AA14">
        <v>0</v>
      </c>
      <c r="AB14">
        <v>0</v>
      </c>
      <c r="AC14">
        <v>2</v>
      </c>
      <c r="AD14">
        <v>0</v>
      </c>
      <c r="AE14">
        <v>0</v>
      </c>
      <c r="AF14">
        <v>1</v>
      </c>
      <c r="AG14">
        <v>0</v>
      </c>
      <c r="AH14">
        <v>1</v>
      </c>
      <c r="AI14">
        <v>0</v>
      </c>
      <c r="AJ14">
        <v>0</v>
      </c>
      <c r="AK14">
        <v>0</v>
      </c>
      <c r="AL14">
        <v>0</v>
      </c>
      <c r="AM14">
        <v>1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f t="shared" si="2"/>
        <v>58</v>
      </c>
    </row>
    <row r="15" spans="1:50" ht="12.75">
      <c r="A15" t="s">
        <v>3</v>
      </c>
      <c r="B15">
        <v>0.83555677420394</v>
      </c>
      <c r="C15">
        <v>0.157421114127844</v>
      </c>
      <c r="D15" s="1" t="s">
        <v>106</v>
      </c>
      <c r="E15">
        <v>2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4</v>
      </c>
      <c r="Q15">
        <v>2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14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f t="shared" si="2"/>
        <v>24</v>
      </c>
    </row>
    <row r="16" spans="1:50" ht="12.75">
      <c r="A16" t="s">
        <v>4</v>
      </c>
      <c r="B16">
        <v>0.438851486573581</v>
      </c>
      <c r="C16">
        <v>0.430364136320605</v>
      </c>
      <c r="D16" s="1" t="s">
        <v>106</v>
      </c>
      <c r="E16">
        <v>89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7</v>
      </c>
      <c r="N16">
        <v>0</v>
      </c>
      <c r="O16">
        <v>2</v>
      </c>
      <c r="P16">
        <v>7</v>
      </c>
      <c r="Q16">
        <v>11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13</v>
      </c>
      <c r="AD16">
        <v>0</v>
      </c>
      <c r="AE16">
        <v>0</v>
      </c>
      <c r="AF16">
        <v>0</v>
      </c>
      <c r="AG16">
        <v>0</v>
      </c>
      <c r="AH16">
        <v>1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f t="shared" si="2"/>
        <v>131</v>
      </c>
    </row>
    <row r="17" spans="1:50" ht="12.75">
      <c r="A17" t="s">
        <v>5</v>
      </c>
      <c r="B17">
        <v>0.0892526701431298</v>
      </c>
      <c r="C17">
        <v>0.347511822474624</v>
      </c>
      <c r="D17" s="1" t="s">
        <v>106</v>
      </c>
      <c r="E17">
        <v>49</v>
      </c>
      <c r="F17">
        <v>5</v>
      </c>
      <c r="G17">
        <v>0</v>
      </c>
      <c r="H17">
        <v>2</v>
      </c>
      <c r="I17">
        <v>0</v>
      </c>
      <c r="J17">
        <v>0</v>
      </c>
      <c r="K17">
        <v>0</v>
      </c>
      <c r="L17">
        <v>0</v>
      </c>
      <c r="M17">
        <v>2</v>
      </c>
      <c r="N17">
        <v>0</v>
      </c>
      <c r="O17">
        <v>0</v>
      </c>
      <c r="P17">
        <v>3</v>
      </c>
      <c r="Q17">
        <v>2</v>
      </c>
      <c r="R17">
        <v>0</v>
      </c>
      <c r="S17">
        <v>0</v>
      </c>
      <c r="T17">
        <v>3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5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f t="shared" si="2"/>
        <v>71</v>
      </c>
    </row>
    <row r="18" spans="1:50" ht="12.75">
      <c r="A18" t="s">
        <v>6</v>
      </c>
      <c r="B18">
        <v>0.71249398576116</v>
      </c>
      <c r="C18">
        <v>0.269098438757213</v>
      </c>
      <c r="D18" s="1" t="s">
        <v>106</v>
      </c>
      <c r="E18">
        <v>2</v>
      </c>
      <c r="F18">
        <v>0</v>
      </c>
      <c r="G18">
        <v>0</v>
      </c>
      <c r="H18">
        <v>2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3</v>
      </c>
      <c r="Q18">
        <v>12</v>
      </c>
      <c r="R18">
        <v>0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3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f t="shared" si="2"/>
        <v>23</v>
      </c>
    </row>
    <row r="19" spans="1:50" ht="12.75">
      <c r="A19" t="s">
        <v>7</v>
      </c>
      <c r="B19">
        <v>0.576081516291102</v>
      </c>
      <c r="C19">
        <v>0.154868216422826</v>
      </c>
      <c r="D19" s="1" t="s">
        <v>106</v>
      </c>
      <c r="E19">
        <v>34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4</v>
      </c>
      <c r="P19">
        <v>2</v>
      </c>
      <c r="Q19">
        <v>7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17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f t="shared" si="2"/>
        <v>65</v>
      </c>
    </row>
    <row r="20" spans="1:50" ht="12.75">
      <c r="A20" t="s">
        <v>8</v>
      </c>
      <c r="B20">
        <v>-0.149673885419524</v>
      </c>
      <c r="C20">
        <v>0.569947929553938</v>
      </c>
      <c r="D20" s="1" t="s">
        <v>106</v>
      </c>
      <c r="E20">
        <v>56</v>
      </c>
      <c r="F20">
        <v>3</v>
      </c>
      <c r="G20">
        <v>8</v>
      </c>
      <c r="H20">
        <v>0</v>
      </c>
      <c r="I20">
        <v>0</v>
      </c>
      <c r="J20">
        <v>3</v>
      </c>
      <c r="K20">
        <v>0</v>
      </c>
      <c r="L20">
        <v>0</v>
      </c>
      <c r="M20">
        <v>4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>
        <v>0</v>
      </c>
      <c r="AA20">
        <v>0</v>
      </c>
      <c r="AB20">
        <v>0</v>
      </c>
      <c r="AC20">
        <v>8</v>
      </c>
      <c r="AD20">
        <v>0</v>
      </c>
      <c r="AE20">
        <v>0</v>
      </c>
      <c r="AF20">
        <v>0</v>
      </c>
      <c r="AG20">
        <v>1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f t="shared" si="2"/>
        <v>85</v>
      </c>
    </row>
    <row r="21" spans="1:50" ht="12.75">
      <c r="A21" t="s">
        <v>9</v>
      </c>
      <c r="B21">
        <v>0.181111227985909</v>
      </c>
      <c r="C21">
        <v>0.355024366727017</v>
      </c>
      <c r="D21" s="1" t="s">
        <v>106</v>
      </c>
      <c r="E21">
        <v>4</v>
      </c>
      <c r="F21">
        <v>0</v>
      </c>
      <c r="G21">
        <v>3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4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f t="shared" si="2"/>
        <v>12</v>
      </c>
    </row>
    <row r="22" spans="1:50" ht="12.75">
      <c r="A22" s="3" t="s">
        <v>10</v>
      </c>
      <c r="B22">
        <v>1.10017055593506</v>
      </c>
      <c r="C22">
        <v>1.4998276621725</v>
      </c>
      <c r="D22" s="1" t="s">
        <v>106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 s="4">
        <v>0</v>
      </c>
      <c r="AW22" s="4">
        <v>0</v>
      </c>
      <c r="AX22">
        <f t="shared" si="2"/>
        <v>1</v>
      </c>
    </row>
    <row r="23" spans="1:50" ht="12.75">
      <c r="A23" t="s">
        <v>175</v>
      </c>
      <c r="B23">
        <v>0.215415550986365</v>
      </c>
      <c r="C23">
        <v>0.359905948868026</v>
      </c>
      <c r="D23" s="1" t="s">
        <v>106</v>
      </c>
      <c r="E23">
        <v>22</v>
      </c>
      <c r="F23">
        <v>0</v>
      </c>
      <c r="G23">
        <v>4</v>
      </c>
      <c r="H23">
        <v>0</v>
      </c>
      <c r="I23">
        <v>0</v>
      </c>
      <c r="J23">
        <v>0</v>
      </c>
      <c r="K23">
        <v>0</v>
      </c>
      <c r="L23">
        <v>0</v>
      </c>
      <c r="M23">
        <v>3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19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f t="shared" si="2"/>
        <v>50</v>
      </c>
    </row>
    <row r="24" spans="1:50" ht="12.75">
      <c r="A24" s="3" t="s">
        <v>176</v>
      </c>
      <c r="B24">
        <v>0.876125130458764</v>
      </c>
      <c r="C24">
        <v>-0.453761608998128</v>
      </c>
      <c r="D24" s="1" t="s">
        <v>106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1</v>
      </c>
      <c r="Z24">
        <v>0</v>
      </c>
      <c r="AA24">
        <v>0</v>
      </c>
      <c r="AB24">
        <v>0</v>
      </c>
      <c r="AC24">
        <v>3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 s="3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 s="4">
        <v>0</v>
      </c>
      <c r="AW24" s="4">
        <v>0</v>
      </c>
      <c r="AX24">
        <f t="shared" si="2"/>
        <v>5</v>
      </c>
    </row>
    <row r="25" spans="1:50" ht="12.75">
      <c r="A25" s="3" t="s">
        <v>177</v>
      </c>
      <c r="B25">
        <v>0.88661803820937</v>
      </c>
      <c r="C25">
        <v>-1.39869704820323</v>
      </c>
      <c r="D25" s="1" t="s">
        <v>106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</v>
      </c>
      <c r="Z25">
        <v>0</v>
      </c>
      <c r="AA25">
        <v>0</v>
      </c>
      <c r="AB25">
        <v>2</v>
      </c>
      <c r="AC25">
        <v>4</v>
      </c>
      <c r="AD25">
        <v>0</v>
      </c>
      <c r="AE25">
        <v>0</v>
      </c>
      <c r="AF25">
        <v>13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 s="3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 s="4">
        <v>0</v>
      </c>
      <c r="AW25" s="4">
        <v>0</v>
      </c>
      <c r="AX25">
        <f t="shared" si="2"/>
        <v>20</v>
      </c>
    </row>
    <row r="26" spans="1:50" ht="12.75">
      <c r="A26" s="3" t="s">
        <v>178</v>
      </c>
      <c r="B26">
        <v>0.175618163874119</v>
      </c>
      <c r="C26">
        <v>-1.27832427371268</v>
      </c>
      <c r="D26" s="1" t="s">
        <v>106</v>
      </c>
      <c r="E26">
        <v>0</v>
      </c>
      <c r="F26">
        <v>2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1</v>
      </c>
      <c r="Z26">
        <v>0</v>
      </c>
      <c r="AA26">
        <v>0</v>
      </c>
      <c r="AB26">
        <v>3</v>
      </c>
      <c r="AC26">
        <v>0</v>
      </c>
      <c r="AD26">
        <v>0</v>
      </c>
      <c r="AE26">
        <v>0</v>
      </c>
      <c r="AF26">
        <v>7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 s="3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 s="4">
        <v>0</v>
      </c>
      <c r="AW26" s="4">
        <v>0</v>
      </c>
      <c r="AX26">
        <f t="shared" si="2"/>
        <v>13</v>
      </c>
    </row>
    <row r="27" spans="5:50" ht="12.75">
      <c r="E27">
        <f aca="true" t="shared" si="3" ref="E27:AX27">SUM(E10:E26)</f>
        <v>395</v>
      </c>
      <c r="F27">
        <f t="shared" si="3"/>
        <v>28</v>
      </c>
      <c r="G27">
        <f t="shared" si="3"/>
        <v>24</v>
      </c>
      <c r="H27">
        <f t="shared" si="3"/>
        <v>11</v>
      </c>
      <c r="I27">
        <f t="shared" si="3"/>
        <v>0</v>
      </c>
      <c r="J27">
        <f t="shared" si="3"/>
        <v>3</v>
      </c>
      <c r="K27">
        <f t="shared" si="3"/>
        <v>0</v>
      </c>
      <c r="L27">
        <f t="shared" si="3"/>
        <v>0</v>
      </c>
      <c r="M27">
        <f t="shared" si="3"/>
        <v>28</v>
      </c>
      <c r="N27">
        <f t="shared" si="3"/>
        <v>0</v>
      </c>
      <c r="O27">
        <f t="shared" si="3"/>
        <v>11</v>
      </c>
      <c r="P27">
        <f t="shared" si="3"/>
        <v>43</v>
      </c>
      <c r="Q27">
        <f t="shared" si="3"/>
        <v>53</v>
      </c>
      <c r="R27">
        <f t="shared" si="3"/>
        <v>0</v>
      </c>
      <c r="S27">
        <f t="shared" si="3"/>
        <v>1</v>
      </c>
      <c r="T27">
        <f t="shared" si="3"/>
        <v>8</v>
      </c>
      <c r="U27">
        <f t="shared" si="3"/>
        <v>2</v>
      </c>
      <c r="V27">
        <f t="shared" si="3"/>
        <v>0</v>
      </c>
      <c r="W27">
        <f t="shared" si="3"/>
        <v>4</v>
      </c>
      <c r="X27">
        <f t="shared" si="3"/>
        <v>0</v>
      </c>
      <c r="Y27">
        <f t="shared" si="3"/>
        <v>3</v>
      </c>
      <c r="Z27">
        <f t="shared" si="3"/>
        <v>0</v>
      </c>
      <c r="AA27">
        <f t="shared" si="3"/>
        <v>0</v>
      </c>
      <c r="AB27">
        <f t="shared" si="3"/>
        <v>5</v>
      </c>
      <c r="AC27">
        <f t="shared" si="3"/>
        <v>160</v>
      </c>
      <c r="AD27">
        <f t="shared" si="3"/>
        <v>0</v>
      </c>
      <c r="AE27">
        <f t="shared" si="3"/>
        <v>0</v>
      </c>
      <c r="AF27">
        <f t="shared" si="3"/>
        <v>21</v>
      </c>
      <c r="AG27">
        <f t="shared" si="3"/>
        <v>2</v>
      </c>
      <c r="AH27">
        <f t="shared" si="3"/>
        <v>13</v>
      </c>
      <c r="AI27">
        <f t="shared" si="3"/>
        <v>1</v>
      </c>
      <c r="AJ27">
        <f t="shared" si="3"/>
        <v>0</v>
      </c>
      <c r="AK27">
        <f t="shared" si="3"/>
        <v>0</v>
      </c>
      <c r="AL27">
        <f t="shared" si="3"/>
        <v>0</v>
      </c>
      <c r="AM27">
        <f t="shared" si="3"/>
        <v>2</v>
      </c>
      <c r="AN27">
        <f t="shared" si="3"/>
        <v>0</v>
      </c>
      <c r="AO27">
        <f t="shared" si="3"/>
        <v>0</v>
      </c>
      <c r="AP27">
        <f t="shared" si="3"/>
        <v>0</v>
      </c>
      <c r="AQ27">
        <f t="shared" si="3"/>
        <v>0</v>
      </c>
      <c r="AR27">
        <f t="shared" si="3"/>
        <v>0</v>
      </c>
      <c r="AS27">
        <f t="shared" si="3"/>
        <v>0</v>
      </c>
      <c r="AT27">
        <f t="shared" si="3"/>
        <v>0</v>
      </c>
      <c r="AU27">
        <f t="shared" si="3"/>
        <v>0</v>
      </c>
      <c r="AV27">
        <f t="shared" si="3"/>
        <v>0</v>
      </c>
      <c r="AW27">
        <f t="shared" si="3"/>
        <v>0</v>
      </c>
      <c r="AX27">
        <f t="shared" si="3"/>
        <v>818</v>
      </c>
    </row>
    <row r="28" spans="5:49" ht="12.75">
      <c r="E28">
        <f aca="true" t="shared" si="4" ref="E28:AW28">E27/818*100</f>
        <v>48.28850855745721</v>
      </c>
      <c r="F28">
        <f t="shared" si="4"/>
        <v>3.4229828850855744</v>
      </c>
      <c r="G28">
        <f t="shared" si="4"/>
        <v>2.93398533007335</v>
      </c>
      <c r="H28">
        <f t="shared" si="4"/>
        <v>1.3447432762836184</v>
      </c>
      <c r="I28">
        <f t="shared" si="4"/>
        <v>0</v>
      </c>
      <c r="J28">
        <f t="shared" si="4"/>
        <v>0.36674816625916873</v>
      </c>
      <c r="K28">
        <f t="shared" si="4"/>
        <v>0</v>
      </c>
      <c r="L28">
        <f t="shared" si="4"/>
        <v>0</v>
      </c>
      <c r="M28">
        <f t="shared" si="4"/>
        <v>3.4229828850855744</v>
      </c>
      <c r="N28">
        <f t="shared" si="4"/>
        <v>0</v>
      </c>
      <c r="O28">
        <f t="shared" si="4"/>
        <v>1.3447432762836184</v>
      </c>
      <c r="P28">
        <f t="shared" si="4"/>
        <v>5.256723716381418</v>
      </c>
      <c r="Q28">
        <f t="shared" si="4"/>
        <v>6.47921760391198</v>
      </c>
      <c r="R28">
        <f t="shared" si="4"/>
        <v>0</v>
      </c>
      <c r="S28">
        <f t="shared" si="4"/>
        <v>0.12224938875305623</v>
      </c>
      <c r="T28">
        <f t="shared" si="4"/>
        <v>0.9779951100244498</v>
      </c>
      <c r="U28">
        <f t="shared" si="4"/>
        <v>0.24449877750611246</v>
      </c>
      <c r="V28">
        <f t="shared" si="4"/>
        <v>0</v>
      </c>
      <c r="W28">
        <f t="shared" si="4"/>
        <v>0.4889975550122249</v>
      </c>
      <c r="X28">
        <f t="shared" si="4"/>
        <v>0</v>
      </c>
      <c r="Y28">
        <f t="shared" si="4"/>
        <v>0.36674816625916873</v>
      </c>
      <c r="Z28">
        <f t="shared" si="4"/>
        <v>0</v>
      </c>
      <c r="AA28">
        <f t="shared" si="4"/>
        <v>0</v>
      </c>
      <c r="AB28">
        <f t="shared" si="4"/>
        <v>0.6112469437652812</v>
      </c>
      <c r="AC28">
        <f t="shared" si="4"/>
        <v>19.559902200489</v>
      </c>
      <c r="AD28">
        <f t="shared" si="4"/>
        <v>0</v>
      </c>
      <c r="AE28">
        <f t="shared" si="4"/>
        <v>0</v>
      </c>
      <c r="AF28">
        <f t="shared" si="4"/>
        <v>2.567237163814181</v>
      </c>
      <c r="AG28">
        <f t="shared" si="4"/>
        <v>0.24449877750611246</v>
      </c>
      <c r="AH28">
        <f t="shared" si="4"/>
        <v>1.5892420537897312</v>
      </c>
      <c r="AI28">
        <f t="shared" si="4"/>
        <v>0.12224938875305623</v>
      </c>
      <c r="AJ28">
        <f t="shared" si="4"/>
        <v>0</v>
      </c>
      <c r="AK28">
        <f t="shared" si="4"/>
        <v>0</v>
      </c>
      <c r="AL28">
        <f t="shared" si="4"/>
        <v>0</v>
      </c>
      <c r="AM28">
        <f t="shared" si="4"/>
        <v>0.24449877750611246</v>
      </c>
      <c r="AN28">
        <f t="shared" si="4"/>
        <v>0</v>
      </c>
      <c r="AO28">
        <f t="shared" si="4"/>
        <v>0</v>
      </c>
      <c r="AP28">
        <f t="shared" si="4"/>
        <v>0</v>
      </c>
      <c r="AQ28">
        <f t="shared" si="4"/>
        <v>0</v>
      </c>
      <c r="AR28">
        <f t="shared" si="4"/>
        <v>0</v>
      </c>
      <c r="AS28">
        <f t="shared" si="4"/>
        <v>0</v>
      </c>
      <c r="AT28">
        <f t="shared" si="4"/>
        <v>0</v>
      </c>
      <c r="AU28">
        <f t="shared" si="4"/>
        <v>0</v>
      </c>
      <c r="AV28">
        <f t="shared" si="4"/>
        <v>0</v>
      </c>
      <c r="AW28">
        <f t="shared" si="4"/>
        <v>0</v>
      </c>
    </row>
    <row r="29" spans="1:50" ht="12.75">
      <c r="A29" t="s">
        <v>103</v>
      </c>
      <c r="E29">
        <v>43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0</v>
      </c>
      <c r="O29">
        <v>0</v>
      </c>
      <c r="P29">
        <v>22</v>
      </c>
      <c r="Q29">
        <v>24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5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41</v>
      </c>
      <c r="AV29">
        <v>0</v>
      </c>
      <c r="AW29">
        <v>0</v>
      </c>
      <c r="AX29">
        <v>137</v>
      </c>
    </row>
    <row r="30" spans="5:50" ht="12.75">
      <c r="E30">
        <v>395</v>
      </c>
      <c r="F30">
        <v>28</v>
      </c>
      <c r="G30">
        <v>24</v>
      </c>
      <c r="H30">
        <v>11</v>
      </c>
      <c r="I30">
        <v>0</v>
      </c>
      <c r="J30">
        <v>3</v>
      </c>
      <c r="K30">
        <v>0</v>
      </c>
      <c r="L30">
        <v>0</v>
      </c>
      <c r="M30">
        <v>28</v>
      </c>
      <c r="N30">
        <v>0</v>
      </c>
      <c r="O30">
        <v>11</v>
      </c>
      <c r="P30">
        <v>43</v>
      </c>
      <c r="Q30">
        <v>53</v>
      </c>
      <c r="R30">
        <v>0</v>
      </c>
      <c r="S30">
        <v>1</v>
      </c>
      <c r="T30">
        <v>8</v>
      </c>
      <c r="U30">
        <v>2</v>
      </c>
      <c r="V30">
        <v>0</v>
      </c>
      <c r="W30">
        <v>4</v>
      </c>
      <c r="X30">
        <v>0</v>
      </c>
      <c r="Y30">
        <v>3</v>
      </c>
      <c r="Z30">
        <v>0</v>
      </c>
      <c r="AA30">
        <v>0</v>
      </c>
      <c r="AB30">
        <v>5</v>
      </c>
      <c r="AC30">
        <v>160</v>
      </c>
      <c r="AD30">
        <v>0</v>
      </c>
      <c r="AE30">
        <v>0</v>
      </c>
      <c r="AF30">
        <v>21</v>
      </c>
      <c r="AG30">
        <v>2</v>
      </c>
      <c r="AH30">
        <v>13</v>
      </c>
      <c r="AI30">
        <v>1</v>
      </c>
      <c r="AJ30">
        <v>0</v>
      </c>
      <c r="AK30">
        <v>0</v>
      </c>
      <c r="AL30">
        <v>0</v>
      </c>
      <c r="AM30">
        <v>2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818</v>
      </c>
    </row>
    <row r="31" spans="5:50" ht="12.75">
      <c r="E31">
        <f aca="true" t="shared" si="5" ref="E31:AX31">SUM(E29:E30)</f>
        <v>438</v>
      </c>
      <c r="F31">
        <f t="shared" si="5"/>
        <v>29</v>
      </c>
      <c r="G31">
        <f t="shared" si="5"/>
        <v>24</v>
      </c>
      <c r="H31">
        <f t="shared" si="5"/>
        <v>11</v>
      </c>
      <c r="I31">
        <f t="shared" si="5"/>
        <v>0</v>
      </c>
      <c r="J31">
        <f t="shared" si="5"/>
        <v>3</v>
      </c>
      <c r="K31">
        <f t="shared" si="5"/>
        <v>0</v>
      </c>
      <c r="L31">
        <f t="shared" si="5"/>
        <v>0</v>
      </c>
      <c r="M31">
        <f t="shared" si="5"/>
        <v>29</v>
      </c>
      <c r="N31">
        <f t="shared" si="5"/>
        <v>0</v>
      </c>
      <c r="O31">
        <f t="shared" si="5"/>
        <v>11</v>
      </c>
      <c r="P31">
        <f t="shared" si="5"/>
        <v>65</v>
      </c>
      <c r="Q31">
        <f t="shared" si="5"/>
        <v>77</v>
      </c>
      <c r="R31">
        <f t="shared" si="5"/>
        <v>0</v>
      </c>
      <c r="S31">
        <f t="shared" si="5"/>
        <v>1</v>
      </c>
      <c r="T31">
        <f t="shared" si="5"/>
        <v>8</v>
      </c>
      <c r="U31">
        <f t="shared" si="5"/>
        <v>2</v>
      </c>
      <c r="V31">
        <f t="shared" si="5"/>
        <v>0</v>
      </c>
      <c r="W31">
        <f t="shared" si="5"/>
        <v>4</v>
      </c>
      <c r="X31">
        <f t="shared" si="5"/>
        <v>0</v>
      </c>
      <c r="Y31">
        <f t="shared" si="5"/>
        <v>3</v>
      </c>
      <c r="Z31">
        <f t="shared" si="5"/>
        <v>0</v>
      </c>
      <c r="AA31">
        <f t="shared" si="5"/>
        <v>0</v>
      </c>
      <c r="AB31">
        <f t="shared" si="5"/>
        <v>5</v>
      </c>
      <c r="AC31">
        <f t="shared" si="5"/>
        <v>165</v>
      </c>
      <c r="AD31">
        <f t="shared" si="5"/>
        <v>0</v>
      </c>
      <c r="AE31">
        <f t="shared" si="5"/>
        <v>0</v>
      </c>
      <c r="AF31">
        <f t="shared" si="5"/>
        <v>21</v>
      </c>
      <c r="AG31">
        <f t="shared" si="5"/>
        <v>2</v>
      </c>
      <c r="AH31">
        <f t="shared" si="5"/>
        <v>13</v>
      </c>
      <c r="AI31">
        <f t="shared" si="5"/>
        <v>1</v>
      </c>
      <c r="AJ31">
        <f t="shared" si="5"/>
        <v>0</v>
      </c>
      <c r="AK31">
        <f t="shared" si="5"/>
        <v>0</v>
      </c>
      <c r="AL31">
        <f t="shared" si="5"/>
        <v>0</v>
      </c>
      <c r="AM31">
        <f t="shared" si="5"/>
        <v>2</v>
      </c>
      <c r="AN31">
        <f t="shared" si="5"/>
        <v>0</v>
      </c>
      <c r="AO31">
        <f t="shared" si="5"/>
        <v>0</v>
      </c>
      <c r="AP31">
        <f t="shared" si="5"/>
        <v>0</v>
      </c>
      <c r="AQ31">
        <f t="shared" si="5"/>
        <v>0</v>
      </c>
      <c r="AR31">
        <f t="shared" si="5"/>
        <v>0</v>
      </c>
      <c r="AS31">
        <f t="shared" si="5"/>
        <v>0</v>
      </c>
      <c r="AT31">
        <f t="shared" si="5"/>
        <v>0</v>
      </c>
      <c r="AU31">
        <f t="shared" si="5"/>
        <v>41</v>
      </c>
      <c r="AV31">
        <f t="shared" si="5"/>
        <v>0</v>
      </c>
      <c r="AW31">
        <f t="shared" si="5"/>
        <v>0</v>
      </c>
      <c r="AX31">
        <f t="shared" si="5"/>
        <v>955</v>
      </c>
    </row>
    <row r="32" spans="5:49" ht="12.75">
      <c r="E32">
        <f aca="true" t="shared" si="6" ref="E32:AW32">E31/955*100</f>
        <v>45.86387434554974</v>
      </c>
      <c r="F32">
        <f t="shared" si="6"/>
        <v>3.0366492146596857</v>
      </c>
      <c r="G32">
        <f t="shared" si="6"/>
        <v>2.513089005235602</v>
      </c>
      <c r="H32">
        <f t="shared" si="6"/>
        <v>1.1518324607329842</v>
      </c>
      <c r="I32">
        <f t="shared" si="6"/>
        <v>0</v>
      </c>
      <c r="J32">
        <f t="shared" si="6"/>
        <v>0.31413612565445026</v>
      </c>
      <c r="K32">
        <f t="shared" si="6"/>
        <v>0</v>
      </c>
      <c r="L32">
        <f t="shared" si="6"/>
        <v>0</v>
      </c>
      <c r="M32">
        <f t="shared" si="6"/>
        <v>3.0366492146596857</v>
      </c>
      <c r="N32">
        <f t="shared" si="6"/>
        <v>0</v>
      </c>
      <c r="O32">
        <f t="shared" si="6"/>
        <v>1.1518324607329842</v>
      </c>
      <c r="P32">
        <f t="shared" si="6"/>
        <v>6.806282722513089</v>
      </c>
      <c r="Q32">
        <f t="shared" si="6"/>
        <v>8.06282722513089</v>
      </c>
      <c r="R32">
        <f t="shared" si="6"/>
        <v>0</v>
      </c>
      <c r="S32">
        <f t="shared" si="6"/>
        <v>0.10471204188481677</v>
      </c>
      <c r="T32">
        <f t="shared" si="6"/>
        <v>0.8376963350785341</v>
      </c>
      <c r="U32">
        <f t="shared" si="6"/>
        <v>0.20942408376963353</v>
      </c>
      <c r="V32">
        <f t="shared" si="6"/>
        <v>0</v>
      </c>
      <c r="W32">
        <f t="shared" si="6"/>
        <v>0.41884816753926707</v>
      </c>
      <c r="X32">
        <f t="shared" si="6"/>
        <v>0</v>
      </c>
      <c r="Y32">
        <f t="shared" si="6"/>
        <v>0.31413612565445026</v>
      </c>
      <c r="Z32">
        <f t="shared" si="6"/>
        <v>0</v>
      </c>
      <c r="AA32">
        <f t="shared" si="6"/>
        <v>0</v>
      </c>
      <c r="AB32">
        <f t="shared" si="6"/>
        <v>0.5235602094240838</v>
      </c>
      <c r="AC32">
        <f t="shared" si="6"/>
        <v>17.277486910994764</v>
      </c>
      <c r="AD32">
        <f t="shared" si="6"/>
        <v>0</v>
      </c>
      <c r="AE32">
        <f t="shared" si="6"/>
        <v>0</v>
      </c>
      <c r="AF32">
        <f t="shared" si="6"/>
        <v>2.1989528795811517</v>
      </c>
      <c r="AG32">
        <f t="shared" si="6"/>
        <v>0.20942408376963353</v>
      </c>
      <c r="AH32">
        <f t="shared" si="6"/>
        <v>1.3612565445026177</v>
      </c>
      <c r="AI32">
        <f t="shared" si="6"/>
        <v>0.10471204188481677</v>
      </c>
      <c r="AJ32">
        <f t="shared" si="6"/>
        <v>0</v>
      </c>
      <c r="AK32">
        <f t="shared" si="6"/>
        <v>0</v>
      </c>
      <c r="AL32">
        <f t="shared" si="6"/>
        <v>0</v>
      </c>
      <c r="AM32">
        <f t="shared" si="6"/>
        <v>0.20942408376963353</v>
      </c>
      <c r="AN32">
        <f t="shared" si="6"/>
        <v>0</v>
      </c>
      <c r="AO32">
        <f t="shared" si="6"/>
        <v>0</v>
      </c>
      <c r="AP32">
        <f t="shared" si="6"/>
        <v>0</v>
      </c>
      <c r="AQ32">
        <f t="shared" si="6"/>
        <v>0</v>
      </c>
      <c r="AR32">
        <f t="shared" si="6"/>
        <v>0</v>
      </c>
      <c r="AS32">
        <f t="shared" si="6"/>
        <v>0</v>
      </c>
      <c r="AT32">
        <f t="shared" si="6"/>
        <v>0</v>
      </c>
      <c r="AU32">
        <f t="shared" si="6"/>
        <v>4.293193717277487</v>
      </c>
      <c r="AV32">
        <f t="shared" si="6"/>
        <v>0</v>
      </c>
      <c r="AW32">
        <f t="shared" si="6"/>
        <v>0</v>
      </c>
    </row>
    <row r="34" spans="1:10" ht="12.75">
      <c r="A34" t="s">
        <v>104</v>
      </c>
      <c r="D34" t="s">
        <v>179</v>
      </c>
      <c r="G34" t="s">
        <v>180</v>
      </c>
      <c r="J34" t="s">
        <v>181</v>
      </c>
    </row>
    <row r="35" spans="1:11" ht="12.75">
      <c r="A35" s="2" t="s">
        <v>58</v>
      </c>
      <c r="B35" s="2">
        <v>31.386861313868614</v>
      </c>
      <c r="D35" s="2" t="s">
        <v>58</v>
      </c>
      <c r="E35" s="2">
        <v>48.28850855745721</v>
      </c>
      <c r="G35" s="2" t="s">
        <v>116</v>
      </c>
      <c r="H35" s="2">
        <v>45.62841530054645</v>
      </c>
      <c r="J35" s="2" t="s">
        <v>58</v>
      </c>
      <c r="K35" s="2">
        <v>45.86387434554974</v>
      </c>
    </row>
    <row r="36" spans="1:11" ht="12.75">
      <c r="A36" s="2" t="s">
        <v>94</v>
      </c>
      <c r="B36" s="2">
        <v>29.927007299270077</v>
      </c>
      <c r="D36" s="2" t="s">
        <v>128</v>
      </c>
      <c r="E36" s="2">
        <v>19.559902200489</v>
      </c>
      <c r="G36" s="2" t="s">
        <v>122</v>
      </c>
      <c r="H36" s="2">
        <v>27.322404371584703</v>
      </c>
      <c r="J36" s="2" t="s">
        <v>128</v>
      </c>
      <c r="K36" s="2">
        <v>17.277486910994764</v>
      </c>
    </row>
    <row r="37" spans="1:11" ht="12.75">
      <c r="A37" s="2" t="s">
        <v>116</v>
      </c>
      <c r="B37" s="2">
        <v>17.51824817518248</v>
      </c>
      <c r="D37" s="2" t="s">
        <v>116</v>
      </c>
      <c r="E37" s="2">
        <v>6.47921760391198</v>
      </c>
      <c r="G37" s="2" t="s">
        <v>128</v>
      </c>
      <c r="H37" s="2">
        <v>7.377049180327869</v>
      </c>
      <c r="J37" s="2" t="s">
        <v>116</v>
      </c>
      <c r="K37" s="2">
        <v>8.06282722513089</v>
      </c>
    </row>
    <row r="38" spans="1:11" ht="12.75">
      <c r="A38" s="2" t="s">
        <v>115</v>
      </c>
      <c r="B38" s="2">
        <v>16.05839416058394</v>
      </c>
      <c r="D38" s="2" t="s">
        <v>115</v>
      </c>
      <c r="E38" s="2">
        <v>5.256723716381418</v>
      </c>
      <c r="G38" s="2" t="s">
        <v>86</v>
      </c>
      <c r="H38" s="2">
        <v>6.830601092896176</v>
      </c>
      <c r="J38" s="2" t="s">
        <v>115</v>
      </c>
      <c r="K38" s="2">
        <v>6.806282722513089</v>
      </c>
    </row>
    <row r="39" spans="1:11" ht="12.75">
      <c r="A39" t="s">
        <v>128</v>
      </c>
      <c r="B39">
        <v>3.64963503649635</v>
      </c>
      <c r="D39" t="s">
        <v>59</v>
      </c>
      <c r="E39">
        <v>3.4229828850855744</v>
      </c>
      <c r="G39" s="2" t="s">
        <v>131</v>
      </c>
      <c r="H39" s="2">
        <v>5.191256830601093</v>
      </c>
      <c r="J39" t="s">
        <v>94</v>
      </c>
      <c r="K39">
        <v>4.293193717277487</v>
      </c>
    </row>
    <row r="40" spans="1:11" ht="12.75">
      <c r="A40" t="s">
        <v>59</v>
      </c>
      <c r="B40">
        <v>0.7299270072992701</v>
      </c>
      <c r="D40" t="s">
        <v>112</v>
      </c>
      <c r="E40">
        <v>3.4229828850855744</v>
      </c>
      <c r="G40" t="s">
        <v>132</v>
      </c>
      <c r="H40">
        <v>3.825136612021858</v>
      </c>
      <c r="J40" t="s">
        <v>59</v>
      </c>
      <c r="K40">
        <v>3.0366492146596857</v>
      </c>
    </row>
    <row r="41" spans="1:11" ht="12.75">
      <c r="A41" t="s">
        <v>112</v>
      </c>
      <c r="B41">
        <v>0.7299270072992701</v>
      </c>
      <c r="D41" t="s">
        <v>60</v>
      </c>
      <c r="E41">
        <v>2.93398533007335</v>
      </c>
      <c r="G41" t="s">
        <v>113</v>
      </c>
      <c r="H41">
        <v>1.912568306010929</v>
      </c>
      <c r="J41" t="s">
        <v>112</v>
      </c>
      <c r="K41">
        <v>3.0366492146596857</v>
      </c>
    </row>
    <row r="42" spans="1:11" ht="12.75">
      <c r="A42" t="s">
        <v>60</v>
      </c>
      <c r="B42">
        <v>0</v>
      </c>
      <c r="D42" t="s">
        <v>131</v>
      </c>
      <c r="E42">
        <v>2.567237163814181</v>
      </c>
      <c r="G42" t="s">
        <v>112</v>
      </c>
      <c r="H42">
        <v>0.819672131147541</v>
      </c>
      <c r="J42" t="s">
        <v>60</v>
      </c>
      <c r="K42">
        <v>2.513089005235602</v>
      </c>
    </row>
    <row r="43" spans="1:11" ht="12.75">
      <c r="A43" t="s">
        <v>61</v>
      </c>
      <c r="B43">
        <v>0</v>
      </c>
      <c r="D43" t="s">
        <v>133</v>
      </c>
      <c r="E43">
        <v>1.5892420537897312</v>
      </c>
      <c r="G43" t="s">
        <v>121</v>
      </c>
      <c r="H43">
        <v>0.546448087431694</v>
      </c>
      <c r="J43" t="s">
        <v>131</v>
      </c>
      <c r="K43">
        <v>2.1989528795811517</v>
      </c>
    </row>
    <row r="44" spans="1:11" ht="12.75">
      <c r="A44" t="s">
        <v>108</v>
      </c>
      <c r="B44">
        <v>0</v>
      </c>
      <c r="D44" t="s">
        <v>61</v>
      </c>
      <c r="E44">
        <v>1.3447432762836184</v>
      </c>
      <c r="G44" t="s">
        <v>61</v>
      </c>
      <c r="H44">
        <v>0.273224043715847</v>
      </c>
      <c r="J44" t="s">
        <v>133</v>
      </c>
      <c r="K44">
        <v>1.3612565445026177</v>
      </c>
    </row>
    <row r="45" spans="1:11" ht="12.75">
      <c r="A45" t="s">
        <v>109</v>
      </c>
      <c r="B45">
        <v>0</v>
      </c>
      <c r="D45" t="s">
        <v>114</v>
      </c>
      <c r="E45">
        <v>1.3447432762836184</v>
      </c>
      <c r="G45" t="s">
        <v>95</v>
      </c>
      <c r="H45">
        <v>0.273224043715847</v>
      </c>
      <c r="J45" t="s">
        <v>61</v>
      </c>
      <c r="K45">
        <v>1.1518324607329842</v>
      </c>
    </row>
    <row r="46" spans="1:11" ht="12.75">
      <c r="A46" t="s">
        <v>110</v>
      </c>
      <c r="B46">
        <v>0</v>
      </c>
      <c r="D46" t="s">
        <v>119</v>
      </c>
      <c r="E46">
        <v>0.9779951100244498</v>
      </c>
      <c r="G46" t="s">
        <v>58</v>
      </c>
      <c r="H46">
        <v>0</v>
      </c>
      <c r="J46" t="s">
        <v>114</v>
      </c>
      <c r="K46">
        <v>1.1518324607329842</v>
      </c>
    </row>
    <row r="47" spans="1:11" ht="12.75">
      <c r="A47" t="s">
        <v>111</v>
      </c>
      <c r="B47">
        <v>0</v>
      </c>
      <c r="D47" t="s">
        <v>127</v>
      </c>
      <c r="E47">
        <v>0.6112469437652812</v>
      </c>
      <c r="G47" t="s">
        <v>59</v>
      </c>
      <c r="H47">
        <v>0</v>
      </c>
      <c r="J47" t="s">
        <v>119</v>
      </c>
      <c r="K47">
        <v>0.8376963350785341</v>
      </c>
    </row>
    <row r="48" spans="1:11" ht="12.75">
      <c r="A48" t="s">
        <v>113</v>
      </c>
      <c r="B48">
        <v>0</v>
      </c>
      <c r="D48" t="s">
        <v>122</v>
      </c>
      <c r="E48">
        <v>0.4889975550122249</v>
      </c>
      <c r="G48" t="s">
        <v>60</v>
      </c>
      <c r="H48">
        <v>0</v>
      </c>
      <c r="J48" t="s">
        <v>127</v>
      </c>
      <c r="K48">
        <v>0.5235602094240838</v>
      </c>
    </row>
    <row r="49" spans="1:11" ht="12.75">
      <c r="A49" t="s">
        <v>114</v>
      </c>
      <c r="B49">
        <v>0</v>
      </c>
      <c r="D49" t="s">
        <v>109</v>
      </c>
      <c r="E49">
        <v>0.36674816625916873</v>
      </c>
      <c r="G49" t="s">
        <v>108</v>
      </c>
      <c r="H49">
        <v>0</v>
      </c>
      <c r="J49" t="s">
        <v>122</v>
      </c>
      <c r="K49">
        <v>0.41884816753926707</v>
      </c>
    </row>
    <row r="50" spans="1:11" ht="12.75">
      <c r="A50" t="s">
        <v>117</v>
      </c>
      <c r="B50">
        <v>0</v>
      </c>
      <c r="D50" t="s">
        <v>124</v>
      </c>
      <c r="E50">
        <v>0.36674816625916873</v>
      </c>
      <c r="G50" t="s">
        <v>109</v>
      </c>
      <c r="H50">
        <v>0</v>
      </c>
      <c r="J50" t="s">
        <v>109</v>
      </c>
      <c r="K50">
        <v>0.31413612565445026</v>
      </c>
    </row>
    <row r="51" spans="1:11" ht="12.75">
      <c r="A51" t="s">
        <v>118</v>
      </c>
      <c r="B51">
        <v>0</v>
      </c>
      <c r="D51" t="s">
        <v>120</v>
      </c>
      <c r="E51">
        <v>0.24449877750611246</v>
      </c>
      <c r="G51" t="s">
        <v>110</v>
      </c>
      <c r="H51">
        <v>0</v>
      </c>
      <c r="J51" t="s">
        <v>124</v>
      </c>
      <c r="K51">
        <v>0.31413612565445026</v>
      </c>
    </row>
    <row r="52" spans="1:11" ht="12.75">
      <c r="A52" t="s">
        <v>119</v>
      </c>
      <c r="B52">
        <v>0</v>
      </c>
      <c r="D52" t="s">
        <v>132</v>
      </c>
      <c r="E52">
        <v>0.24449877750611246</v>
      </c>
      <c r="G52" t="s">
        <v>111</v>
      </c>
      <c r="H52">
        <v>0</v>
      </c>
      <c r="J52" t="s">
        <v>120</v>
      </c>
      <c r="K52">
        <v>0.20942408376963353</v>
      </c>
    </row>
    <row r="53" spans="1:11" ht="12.75">
      <c r="A53" t="s">
        <v>120</v>
      </c>
      <c r="B53">
        <v>0</v>
      </c>
      <c r="D53" t="s">
        <v>86</v>
      </c>
      <c r="E53">
        <v>0.24449877750611246</v>
      </c>
      <c r="G53" t="s">
        <v>114</v>
      </c>
      <c r="H53">
        <v>0</v>
      </c>
      <c r="J53" t="s">
        <v>132</v>
      </c>
      <c r="K53">
        <v>0.20942408376963353</v>
      </c>
    </row>
    <row r="54" spans="1:11" ht="12.75">
      <c r="A54" t="s">
        <v>121</v>
      </c>
      <c r="B54">
        <v>0</v>
      </c>
      <c r="D54" t="s">
        <v>118</v>
      </c>
      <c r="E54">
        <v>0.12224938875305623</v>
      </c>
      <c r="G54" t="s">
        <v>115</v>
      </c>
      <c r="H54">
        <v>0</v>
      </c>
      <c r="J54" t="s">
        <v>86</v>
      </c>
      <c r="K54">
        <v>0.20942408376963353</v>
      </c>
    </row>
    <row r="55" spans="1:11" ht="12.75">
      <c r="A55" t="s">
        <v>122</v>
      </c>
      <c r="B55">
        <v>0</v>
      </c>
      <c r="D55" t="s">
        <v>134</v>
      </c>
      <c r="E55">
        <v>0.12224938875305623</v>
      </c>
      <c r="G55" t="s">
        <v>117</v>
      </c>
      <c r="H55">
        <v>0</v>
      </c>
      <c r="J55" t="s">
        <v>118</v>
      </c>
      <c r="K55">
        <v>0.10471204188481677</v>
      </c>
    </row>
    <row r="56" spans="1:11" ht="12.75">
      <c r="A56" t="s">
        <v>123</v>
      </c>
      <c r="B56">
        <v>0</v>
      </c>
      <c r="D56" t="s">
        <v>108</v>
      </c>
      <c r="E56">
        <v>0</v>
      </c>
      <c r="G56" t="s">
        <v>118</v>
      </c>
      <c r="H56">
        <v>0</v>
      </c>
      <c r="J56" t="s">
        <v>134</v>
      </c>
      <c r="K56">
        <v>0.10471204188481677</v>
      </c>
    </row>
    <row r="57" spans="1:11" ht="12.75">
      <c r="A57" t="s">
        <v>124</v>
      </c>
      <c r="B57">
        <v>0</v>
      </c>
      <c r="D57" t="s">
        <v>110</v>
      </c>
      <c r="E57">
        <v>0</v>
      </c>
      <c r="G57" t="s">
        <v>119</v>
      </c>
      <c r="H57">
        <v>0</v>
      </c>
      <c r="J57" t="s">
        <v>108</v>
      </c>
      <c r="K57">
        <v>0</v>
      </c>
    </row>
    <row r="58" spans="1:11" ht="12.75">
      <c r="A58" t="s">
        <v>125</v>
      </c>
      <c r="B58">
        <v>0</v>
      </c>
      <c r="D58" t="s">
        <v>111</v>
      </c>
      <c r="E58">
        <v>0</v>
      </c>
      <c r="G58" t="s">
        <v>120</v>
      </c>
      <c r="H58">
        <v>0</v>
      </c>
      <c r="J58" t="s">
        <v>110</v>
      </c>
      <c r="K58">
        <v>0</v>
      </c>
    </row>
    <row r="59" spans="1:11" ht="12.75">
      <c r="A59" t="s">
        <v>126</v>
      </c>
      <c r="B59">
        <v>0</v>
      </c>
      <c r="D59" t="s">
        <v>113</v>
      </c>
      <c r="E59">
        <v>0</v>
      </c>
      <c r="G59" t="s">
        <v>123</v>
      </c>
      <c r="H59">
        <v>0</v>
      </c>
      <c r="J59" t="s">
        <v>111</v>
      </c>
      <c r="K59">
        <v>0</v>
      </c>
    </row>
    <row r="60" spans="1:11" ht="12.75">
      <c r="A60" t="s">
        <v>127</v>
      </c>
      <c r="B60">
        <v>0</v>
      </c>
      <c r="D60" t="s">
        <v>117</v>
      </c>
      <c r="E60">
        <v>0</v>
      </c>
      <c r="G60" t="s">
        <v>124</v>
      </c>
      <c r="H60">
        <v>0</v>
      </c>
      <c r="J60" t="s">
        <v>113</v>
      </c>
      <c r="K60">
        <v>0</v>
      </c>
    </row>
    <row r="61" spans="1:11" ht="12.75">
      <c r="A61" t="s">
        <v>129</v>
      </c>
      <c r="B61">
        <v>0</v>
      </c>
      <c r="D61" t="s">
        <v>121</v>
      </c>
      <c r="E61">
        <v>0</v>
      </c>
      <c r="G61" t="s">
        <v>125</v>
      </c>
      <c r="H61">
        <v>0</v>
      </c>
      <c r="J61" t="s">
        <v>117</v>
      </c>
      <c r="K61">
        <v>0</v>
      </c>
    </row>
    <row r="62" spans="1:11" ht="12.75">
      <c r="A62" t="s">
        <v>130</v>
      </c>
      <c r="B62">
        <v>0</v>
      </c>
      <c r="D62" t="s">
        <v>123</v>
      </c>
      <c r="E62">
        <v>0</v>
      </c>
      <c r="G62" t="s">
        <v>126</v>
      </c>
      <c r="H62">
        <v>0</v>
      </c>
      <c r="J62" t="s">
        <v>121</v>
      </c>
      <c r="K62">
        <v>0</v>
      </c>
    </row>
    <row r="63" spans="1:11" ht="12.75">
      <c r="A63" t="s">
        <v>131</v>
      </c>
      <c r="B63">
        <v>0</v>
      </c>
      <c r="D63" t="s">
        <v>125</v>
      </c>
      <c r="E63">
        <v>0</v>
      </c>
      <c r="G63" t="s">
        <v>127</v>
      </c>
      <c r="H63">
        <v>0</v>
      </c>
      <c r="J63" t="s">
        <v>123</v>
      </c>
      <c r="K63">
        <v>0</v>
      </c>
    </row>
    <row r="64" spans="1:11" ht="12.75">
      <c r="A64" t="s">
        <v>132</v>
      </c>
      <c r="B64">
        <v>0</v>
      </c>
      <c r="D64" t="s">
        <v>126</v>
      </c>
      <c r="E64">
        <v>0</v>
      </c>
      <c r="G64" t="s">
        <v>129</v>
      </c>
      <c r="H64">
        <v>0</v>
      </c>
      <c r="J64" t="s">
        <v>125</v>
      </c>
      <c r="K64">
        <v>0</v>
      </c>
    </row>
    <row r="65" spans="1:11" ht="12.75">
      <c r="A65" t="s">
        <v>133</v>
      </c>
      <c r="B65">
        <v>0</v>
      </c>
      <c r="D65" t="s">
        <v>129</v>
      </c>
      <c r="E65">
        <v>0</v>
      </c>
      <c r="G65" t="s">
        <v>130</v>
      </c>
      <c r="H65">
        <v>0</v>
      </c>
      <c r="J65" t="s">
        <v>126</v>
      </c>
      <c r="K65">
        <v>0</v>
      </c>
    </row>
    <row r="66" spans="1:11" ht="12.75">
      <c r="A66" t="s">
        <v>134</v>
      </c>
      <c r="B66">
        <v>0</v>
      </c>
      <c r="D66" t="s">
        <v>130</v>
      </c>
      <c r="E66">
        <v>0</v>
      </c>
      <c r="G66" t="s">
        <v>133</v>
      </c>
      <c r="H66">
        <v>0</v>
      </c>
      <c r="J66" t="s">
        <v>129</v>
      </c>
      <c r="K66">
        <v>0</v>
      </c>
    </row>
    <row r="67" spans="1:11" ht="12.75">
      <c r="A67" t="s">
        <v>135</v>
      </c>
      <c r="B67">
        <v>0</v>
      </c>
      <c r="D67" t="s">
        <v>135</v>
      </c>
      <c r="E67">
        <v>0</v>
      </c>
      <c r="G67" t="s">
        <v>134</v>
      </c>
      <c r="H67">
        <v>0</v>
      </c>
      <c r="J67" t="s">
        <v>130</v>
      </c>
      <c r="K67">
        <v>0</v>
      </c>
    </row>
    <row r="68" spans="1:11" ht="12.75">
      <c r="A68" t="s">
        <v>136</v>
      </c>
      <c r="B68">
        <v>0</v>
      </c>
      <c r="D68" t="s">
        <v>136</v>
      </c>
      <c r="E68">
        <v>0</v>
      </c>
      <c r="G68" t="s">
        <v>135</v>
      </c>
      <c r="H68">
        <v>0</v>
      </c>
      <c r="J68" t="s">
        <v>135</v>
      </c>
      <c r="K68">
        <v>0</v>
      </c>
    </row>
    <row r="69" spans="1:11" ht="12.75">
      <c r="A69" t="s">
        <v>85</v>
      </c>
      <c r="B69">
        <v>0</v>
      </c>
      <c r="D69" t="s">
        <v>85</v>
      </c>
      <c r="E69">
        <v>0</v>
      </c>
      <c r="G69" t="s">
        <v>136</v>
      </c>
      <c r="H69">
        <v>0</v>
      </c>
      <c r="J69" t="s">
        <v>136</v>
      </c>
      <c r="K69">
        <v>0</v>
      </c>
    </row>
    <row r="70" spans="1:11" ht="12.75">
      <c r="A70" t="s">
        <v>86</v>
      </c>
      <c r="B70">
        <v>0</v>
      </c>
      <c r="D70" t="s">
        <v>87</v>
      </c>
      <c r="E70">
        <v>0</v>
      </c>
      <c r="G70" t="s">
        <v>85</v>
      </c>
      <c r="H70">
        <v>0</v>
      </c>
      <c r="J70" t="s">
        <v>85</v>
      </c>
      <c r="K70">
        <v>0</v>
      </c>
    </row>
    <row r="71" spans="1:11" ht="12.75">
      <c r="A71" t="s">
        <v>87</v>
      </c>
      <c r="B71">
        <v>0</v>
      </c>
      <c r="D71" t="s">
        <v>88</v>
      </c>
      <c r="E71">
        <v>0</v>
      </c>
      <c r="G71" t="s">
        <v>87</v>
      </c>
      <c r="H71">
        <v>0</v>
      </c>
      <c r="J71" t="s">
        <v>87</v>
      </c>
      <c r="K71">
        <v>0</v>
      </c>
    </row>
    <row r="72" spans="1:11" ht="12.75">
      <c r="A72" t="s">
        <v>88</v>
      </c>
      <c r="B72">
        <v>0</v>
      </c>
      <c r="D72" t="s">
        <v>89</v>
      </c>
      <c r="E72">
        <v>0</v>
      </c>
      <c r="G72" t="s">
        <v>88</v>
      </c>
      <c r="H72">
        <v>0</v>
      </c>
      <c r="J72" t="s">
        <v>88</v>
      </c>
      <c r="K72">
        <v>0</v>
      </c>
    </row>
    <row r="73" spans="1:11" ht="12.75">
      <c r="A73" t="s">
        <v>89</v>
      </c>
      <c r="B73">
        <v>0</v>
      </c>
      <c r="D73" t="s">
        <v>90</v>
      </c>
      <c r="E73">
        <v>0</v>
      </c>
      <c r="G73" t="s">
        <v>89</v>
      </c>
      <c r="H73">
        <v>0</v>
      </c>
      <c r="J73" t="s">
        <v>89</v>
      </c>
      <c r="K73">
        <v>0</v>
      </c>
    </row>
    <row r="74" spans="1:11" ht="12.75">
      <c r="A74" t="s">
        <v>90</v>
      </c>
      <c r="B74">
        <v>0</v>
      </c>
      <c r="D74" t="s">
        <v>91</v>
      </c>
      <c r="E74">
        <v>0</v>
      </c>
      <c r="G74" t="s">
        <v>90</v>
      </c>
      <c r="H74">
        <v>0</v>
      </c>
      <c r="J74" t="s">
        <v>90</v>
      </c>
      <c r="K74">
        <v>0</v>
      </c>
    </row>
    <row r="75" spans="1:11" ht="12.75">
      <c r="A75" t="s">
        <v>91</v>
      </c>
      <c r="B75">
        <v>0</v>
      </c>
      <c r="D75" t="s">
        <v>92</v>
      </c>
      <c r="E75">
        <v>0</v>
      </c>
      <c r="G75" t="s">
        <v>91</v>
      </c>
      <c r="H75">
        <v>0</v>
      </c>
      <c r="J75" t="s">
        <v>91</v>
      </c>
      <c r="K75">
        <v>0</v>
      </c>
    </row>
    <row r="76" spans="1:11" ht="12.75">
      <c r="A76" t="s">
        <v>92</v>
      </c>
      <c r="B76">
        <v>0</v>
      </c>
      <c r="D76" t="s">
        <v>93</v>
      </c>
      <c r="E76">
        <v>0</v>
      </c>
      <c r="G76" t="s">
        <v>92</v>
      </c>
      <c r="H76">
        <v>0</v>
      </c>
      <c r="J76" t="s">
        <v>92</v>
      </c>
      <c r="K76">
        <v>0</v>
      </c>
    </row>
    <row r="77" spans="1:11" ht="12.75">
      <c r="A77" t="s">
        <v>93</v>
      </c>
      <c r="B77">
        <v>0</v>
      </c>
      <c r="D77" t="s">
        <v>94</v>
      </c>
      <c r="E77">
        <v>0</v>
      </c>
      <c r="G77" t="s">
        <v>93</v>
      </c>
      <c r="H77">
        <v>0</v>
      </c>
      <c r="J77" t="s">
        <v>93</v>
      </c>
      <c r="K77">
        <v>0</v>
      </c>
    </row>
    <row r="78" spans="1:11" ht="12.75">
      <c r="A78" t="s">
        <v>95</v>
      </c>
      <c r="B78">
        <v>0</v>
      </c>
      <c r="D78" t="s">
        <v>95</v>
      </c>
      <c r="E78">
        <v>0</v>
      </c>
      <c r="G78" t="s">
        <v>94</v>
      </c>
      <c r="H78">
        <v>0</v>
      </c>
      <c r="J78" t="s">
        <v>95</v>
      </c>
      <c r="K78">
        <v>0</v>
      </c>
    </row>
    <row r="79" spans="1:11" ht="12.75">
      <c r="A79" t="s">
        <v>96</v>
      </c>
      <c r="B79">
        <v>0</v>
      </c>
      <c r="D79" t="s">
        <v>96</v>
      </c>
      <c r="E79">
        <v>0</v>
      </c>
      <c r="G79" t="s">
        <v>96</v>
      </c>
      <c r="H79">
        <v>0</v>
      </c>
      <c r="J79" t="s">
        <v>96</v>
      </c>
      <c r="K79">
        <v>0</v>
      </c>
    </row>
    <row r="80" spans="1:9" ht="12.75">
      <c r="A80" t="s">
        <v>97</v>
      </c>
      <c r="D80" t="s">
        <v>97</v>
      </c>
      <c r="G80" t="s">
        <v>97</v>
      </c>
      <c r="I80" t="s">
        <v>97</v>
      </c>
    </row>
    <row r="81" spans="1:9" ht="12.75">
      <c r="A81" t="s">
        <v>98</v>
      </c>
      <c r="D81" t="s">
        <v>98</v>
      </c>
      <c r="G81" t="s">
        <v>98</v>
      </c>
      <c r="I81" t="s">
        <v>98</v>
      </c>
    </row>
    <row r="84" ht="12.75">
      <c r="A84" t="s">
        <v>182</v>
      </c>
    </row>
    <row r="85" spans="1:4" ht="12.75">
      <c r="A85" t="s">
        <v>180</v>
      </c>
      <c r="D85" t="s">
        <v>183</v>
      </c>
    </row>
    <row r="86" spans="1:5" ht="12.75">
      <c r="A86" t="s">
        <v>128</v>
      </c>
      <c r="B86">
        <v>83.7037037037037</v>
      </c>
      <c r="D86" t="s">
        <v>115</v>
      </c>
      <c r="E86">
        <v>31.03448275862069</v>
      </c>
    </row>
    <row r="87" spans="1:5" ht="12.75">
      <c r="A87" t="s">
        <v>134</v>
      </c>
      <c r="B87">
        <v>4.444444444444445</v>
      </c>
      <c r="D87" t="s">
        <v>122</v>
      </c>
      <c r="E87">
        <v>27.586206896551722</v>
      </c>
    </row>
    <row r="88" spans="1:5" ht="12.75">
      <c r="A88" t="s">
        <v>95</v>
      </c>
      <c r="B88">
        <v>2.9629629629629632</v>
      </c>
      <c r="D88" t="s">
        <v>128</v>
      </c>
      <c r="E88">
        <v>20.689655172413794</v>
      </c>
    </row>
    <row r="89" spans="1:5" ht="12.75">
      <c r="A89" t="s">
        <v>122</v>
      </c>
      <c r="B89">
        <v>2.2222222222222223</v>
      </c>
      <c r="D89" t="s">
        <v>58</v>
      </c>
      <c r="E89">
        <v>6.896551724137931</v>
      </c>
    </row>
    <row r="90" spans="1:5" ht="12.75">
      <c r="A90" t="s">
        <v>133</v>
      </c>
      <c r="B90">
        <v>2.2222222222222223</v>
      </c>
      <c r="D90" t="s">
        <v>184</v>
      </c>
      <c r="E90">
        <v>6.896551724137931</v>
      </c>
    </row>
    <row r="91" spans="1:5" ht="12.75">
      <c r="A91" t="s">
        <v>86</v>
      </c>
      <c r="B91">
        <v>1.4814814814814816</v>
      </c>
      <c r="D91" t="s">
        <v>131</v>
      </c>
      <c r="E91">
        <v>3.4482758620689653</v>
      </c>
    </row>
    <row r="92" spans="1:5" ht="12.75">
      <c r="A92" t="s">
        <v>60</v>
      </c>
      <c r="B92">
        <v>0.7407407407407408</v>
      </c>
      <c r="D92" t="s">
        <v>95</v>
      </c>
      <c r="E92">
        <v>3.4482758620689653</v>
      </c>
    </row>
    <row r="93" spans="1:5" ht="12.75">
      <c r="A93" t="s">
        <v>116</v>
      </c>
      <c r="B93">
        <v>0.7407407407407408</v>
      </c>
      <c r="D93" t="s">
        <v>59</v>
      </c>
      <c r="E93">
        <v>0</v>
      </c>
    </row>
    <row r="94" spans="1:5" ht="12.75">
      <c r="A94" t="s">
        <v>129</v>
      </c>
      <c r="B94">
        <v>0.7407407407407408</v>
      </c>
      <c r="D94" t="s">
        <v>60</v>
      </c>
      <c r="E94">
        <v>0</v>
      </c>
    </row>
    <row r="95" spans="1:5" ht="12.75">
      <c r="A95" t="s">
        <v>132</v>
      </c>
      <c r="B95">
        <v>0.7407407407407408</v>
      </c>
      <c r="D95" t="s">
        <v>61</v>
      </c>
      <c r="E95">
        <v>0</v>
      </c>
    </row>
    <row r="96" spans="1:5" ht="12.75">
      <c r="A96" t="s">
        <v>58</v>
      </c>
      <c r="B96">
        <v>0</v>
      </c>
      <c r="D96" t="s">
        <v>108</v>
      </c>
      <c r="E96">
        <v>0</v>
      </c>
    </row>
    <row r="97" spans="1:5" ht="12.75">
      <c r="A97" t="s">
        <v>59</v>
      </c>
      <c r="B97">
        <v>0</v>
      </c>
      <c r="D97" t="s">
        <v>109</v>
      </c>
      <c r="E97">
        <v>0</v>
      </c>
    </row>
    <row r="98" spans="1:5" ht="12.75">
      <c r="A98" t="s">
        <v>61</v>
      </c>
      <c r="B98">
        <v>0</v>
      </c>
      <c r="D98" t="s">
        <v>110</v>
      </c>
      <c r="E98">
        <v>0</v>
      </c>
    </row>
    <row r="99" spans="1:5" ht="12.75">
      <c r="A99" t="s">
        <v>108</v>
      </c>
      <c r="B99">
        <v>0</v>
      </c>
      <c r="D99" t="s">
        <v>111</v>
      </c>
      <c r="E99">
        <v>0</v>
      </c>
    </row>
    <row r="100" spans="1:5" ht="12.75">
      <c r="A100" t="s">
        <v>109</v>
      </c>
      <c r="B100">
        <v>0</v>
      </c>
      <c r="D100" t="s">
        <v>112</v>
      </c>
      <c r="E100">
        <v>0</v>
      </c>
    </row>
    <row r="101" spans="1:5" ht="12.75">
      <c r="A101" t="s">
        <v>110</v>
      </c>
      <c r="B101">
        <v>0</v>
      </c>
      <c r="D101" t="s">
        <v>113</v>
      </c>
      <c r="E101">
        <v>0</v>
      </c>
    </row>
    <row r="102" spans="1:5" ht="12.75">
      <c r="A102" t="s">
        <v>111</v>
      </c>
      <c r="B102">
        <v>0</v>
      </c>
      <c r="D102" t="s">
        <v>114</v>
      </c>
      <c r="E102">
        <v>0</v>
      </c>
    </row>
    <row r="103" spans="1:5" ht="12.75">
      <c r="A103" t="s">
        <v>112</v>
      </c>
      <c r="B103">
        <v>0</v>
      </c>
      <c r="D103" t="s">
        <v>117</v>
      </c>
      <c r="E103">
        <v>0</v>
      </c>
    </row>
    <row r="104" spans="1:5" ht="12.75">
      <c r="A104" t="s">
        <v>113</v>
      </c>
      <c r="B104">
        <v>0</v>
      </c>
      <c r="D104" t="s">
        <v>118</v>
      </c>
      <c r="E104">
        <v>0</v>
      </c>
    </row>
    <row r="105" spans="1:5" ht="12.75">
      <c r="A105" t="s">
        <v>114</v>
      </c>
      <c r="B105">
        <v>0</v>
      </c>
      <c r="D105" t="s">
        <v>119</v>
      </c>
      <c r="E105">
        <v>0</v>
      </c>
    </row>
    <row r="106" spans="1:5" ht="12.75">
      <c r="A106" t="s">
        <v>115</v>
      </c>
      <c r="B106">
        <v>0</v>
      </c>
      <c r="D106" t="s">
        <v>120</v>
      </c>
      <c r="E106">
        <v>0</v>
      </c>
    </row>
    <row r="107" spans="1:5" ht="12.75">
      <c r="A107" t="s">
        <v>117</v>
      </c>
      <c r="B107">
        <v>0</v>
      </c>
      <c r="D107" t="s">
        <v>121</v>
      </c>
      <c r="E107">
        <v>0</v>
      </c>
    </row>
    <row r="108" spans="1:5" ht="12.75">
      <c r="A108" t="s">
        <v>118</v>
      </c>
      <c r="B108">
        <v>0</v>
      </c>
      <c r="D108" t="s">
        <v>123</v>
      </c>
      <c r="E108">
        <v>0</v>
      </c>
    </row>
    <row r="109" spans="1:5" ht="12.75">
      <c r="A109" t="s">
        <v>119</v>
      </c>
      <c r="B109">
        <v>0</v>
      </c>
      <c r="D109" t="s">
        <v>124</v>
      </c>
      <c r="E109">
        <v>0</v>
      </c>
    </row>
    <row r="110" spans="1:5" ht="12.75">
      <c r="A110" t="s">
        <v>120</v>
      </c>
      <c r="B110">
        <v>0</v>
      </c>
      <c r="D110" t="s">
        <v>125</v>
      </c>
      <c r="E110">
        <v>0</v>
      </c>
    </row>
    <row r="111" spans="1:5" ht="12.75">
      <c r="A111" t="s">
        <v>121</v>
      </c>
      <c r="B111">
        <v>0</v>
      </c>
      <c r="D111" t="s">
        <v>126</v>
      </c>
      <c r="E111">
        <v>0</v>
      </c>
    </row>
    <row r="112" spans="1:5" ht="12.75">
      <c r="A112" t="s">
        <v>123</v>
      </c>
      <c r="B112">
        <v>0</v>
      </c>
      <c r="D112" t="s">
        <v>127</v>
      </c>
      <c r="E112">
        <v>0</v>
      </c>
    </row>
    <row r="113" spans="1:5" ht="12.75">
      <c r="A113" t="s">
        <v>124</v>
      </c>
      <c r="B113">
        <v>0</v>
      </c>
      <c r="D113" t="s">
        <v>129</v>
      </c>
      <c r="E113">
        <v>0</v>
      </c>
    </row>
    <row r="114" spans="1:5" ht="12.75">
      <c r="A114" t="s">
        <v>125</v>
      </c>
      <c r="B114">
        <v>0</v>
      </c>
      <c r="D114" t="s">
        <v>130</v>
      </c>
      <c r="E114">
        <v>0</v>
      </c>
    </row>
    <row r="115" spans="1:5" ht="12.75">
      <c r="A115" t="s">
        <v>126</v>
      </c>
      <c r="B115">
        <v>0</v>
      </c>
      <c r="D115" t="s">
        <v>132</v>
      </c>
      <c r="E115">
        <v>0</v>
      </c>
    </row>
    <row r="116" spans="1:5" ht="12.75">
      <c r="A116" t="s">
        <v>127</v>
      </c>
      <c r="B116">
        <v>0</v>
      </c>
      <c r="D116" t="s">
        <v>133</v>
      </c>
      <c r="E116">
        <v>0</v>
      </c>
    </row>
    <row r="117" spans="1:5" ht="12.75">
      <c r="A117" t="s">
        <v>130</v>
      </c>
      <c r="B117">
        <v>0</v>
      </c>
      <c r="D117" t="s">
        <v>134</v>
      </c>
      <c r="E117">
        <v>0</v>
      </c>
    </row>
    <row r="118" spans="1:5" ht="12.75">
      <c r="A118" t="s">
        <v>131</v>
      </c>
      <c r="B118">
        <v>0</v>
      </c>
      <c r="D118" t="s">
        <v>135</v>
      </c>
      <c r="E118">
        <v>0</v>
      </c>
    </row>
    <row r="119" spans="1:5" ht="12.75">
      <c r="A119" t="s">
        <v>135</v>
      </c>
      <c r="B119">
        <v>0</v>
      </c>
      <c r="D119" t="s">
        <v>136</v>
      </c>
      <c r="E119">
        <v>0</v>
      </c>
    </row>
    <row r="120" spans="1:5" ht="12.75">
      <c r="A120" t="s">
        <v>136</v>
      </c>
      <c r="B120">
        <v>0</v>
      </c>
      <c r="D120" t="s">
        <v>85</v>
      </c>
      <c r="E120">
        <v>0</v>
      </c>
    </row>
    <row r="121" spans="1:5" ht="12.75">
      <c r="A121" t="s">
        <v>85</v>
      </c>
      <c r="B121">
        <v>0</v>
      </c>
      <c r="D121" t="s">
        <v>86</v>
      </c>
      <c r="E121">
        <v>0</v>
      </c>
    </row>
    <row r="122" spans="1:5" ht="12.75">
      <c r="A122" t="s">
        <v>87</v>
      </c>
      <c r="B122">
        <v>0</v>
      </c>
      <c r="D122" t="s">
        <v>87</v>
      </c>
      <c r="E122">
        <v>0</v>
      </c>
    </row>
    <row r="123" spans="1:5" ht="12.75">
      <c r="A123" t="s">
        <v>88</v>
      </c>
      <c r="B123">
        <v>0</v>
      </c>
      <c r="D123" t="s">
        <v>88</v>
      </c>
      <c r="E123">
        <v>0</v>
      </c>
    </row>
    <row r="124" spans="1:5" ht="12.75">
      <c r="A124" t="s">
        <v>89</v>
      </c>
      <c r="B124">
        <v>0</v>
      </c>
      <c r="D124" t="s">
        <v>89</v>
      </c>
      <c r="E124">
        <v>0</v>
      </c>
    </row>
    <row r="125" spans="1:5" ht="12.75">
      <c r="A125" t="s">
        <v>90</v>
      </c>
      <c r="B125">
        <v>0</v>
      </c>
      <c r="D125" t="s">
        <v>90</v>
      </c>
      <c r="E125">
        <v>0</v>
      </c>
    </row>
    <row r="126" spans="1:5" ht="12.75">
      <c r="A126" t="s">
        <v>91</v>
      </c>
      <c r="B126">
        <v>0</v>
      </c>
      <c r="D126" t="s">
        <v>91</v>
      </c>
      <c r="E126">
        <v>0</v>
      </c>
    </row>
    <row r="127" spans="1:5" ht="12.75">
      <c r="A127" t="s">
        <v>92</v>
      </c>
      <c r="B127">
        <v>0</v>
      </c>
      <c r="D127" t="s">
        <v>92</v>
      </c>
      <c r="E127">
        <v>0</v>
      </c>
    </row>
    <row r="128" spans="1:5" ht="12.75">
      <c r="A128" t="s">
        <v>93</v>
      </c>
      <c r="B128">
        <v>0</v>
      </c>
      <c r="D128" t="s">
        <v>93</v>
      </c>
      <c r="E128">
        <v>0</v>
      </c>
    </row>
    <row r="129" spans="1:5" ht="12.75">
      <c r="A129" t="s">
        <v>94</v>
      </c>
      <c r="B129">
        <v>0</v>
      </c>
      <c r="D129" t="s">
        <v>94</v>
      </c>
      <c r="E129">
        <v>0</v>
      </c>
    </row>
    <row r="130" spans="1:5" ht="12.75">
      <c r="A130" t="s">
        <v>96</v>
      </c>
      <c r="B130">
        <v>0</v>
      </c>
      <c r="D130" t="s">
        <v>96</v>
      </c>
      <c r="E130">
        <v>0</v>
      </c>
    </row>
    <row r="132" ht="12.75">
      <c r="B132" t="s">
        <v>97</v>
      </c>
    </row>
    <row r="133" ht="12.75">
      <c r="B133" t="s">
        <v>98</v>
      </c>
    </row>
    <row r="141" ht="12.75">
      <c r="A141" t="s">
        <v>185</v>
      </c>
    </row>
    <row r="142" spans="1:10" ht="12.75">
      <c r="A142" t="s">
        <v>186</v>
      </c>
      <c r="D142" t="s">
        <v>179</v>
      </c>
      <c r="G142" t="s">
        <v>183</v>
      </c>
      <c r="J142" t="s">
        <v>180</v>
      </c>
    </row>
    <row r="143" spans="1:11" ht="12.75">
      <c r="A143" s="2" t="s">
        <v>58</v>
      </c>
      <c r="B143" s="2">
        <v>42.901234567901234</v>
      </c>
      <c r="D143" s="2" t="s">
        <v>115</v>
      </c>
      <c r="E143" s="2">
        <v>20.863309352517987</v>
      </c>
      <c r="G143" s="2" t="s">
        <v>115</v>
      </c>
      <c r="H143" s="2">
        <v>25.53191489361702</v>
      </c>
      <c r="J143" s="5" t="s">
        <v>128</v>
      </c>
      <c r="K143" s="5">
        <v>80.60606060606061</v>
      </c>
    </row>
    <row r="144" spans="1:11" ht="12.75">
      <c r="A144" s="2" t="s">
        <v>115</v>
      </c>
      <c r="B144" s="2">
        <v>9.41358024691358</v>
      </c>
      <c r="D144" s="2" t="s">
        <v>58</v>
      </c>
      <c r="E144" s="2">
        <v>18.705035971223023</v>
      </c>
      <c r="G144" s="2" t="s">
        <v>184</v>
      </c>
      <c r="H144" s="2">
        <v>17.73049645390071</v>
      </c>
      <c r="J144" t="s">
        <v>59</v>
      </c>
      <c r="K144">
        <v>4.242424242424243</v>
      </c>
    </row>
    <row r="145" spans="1:11" ht="12.75">
      <c r="A145" s="2" t="s">
        <v>134</v>
      </c>
      <c r="B145" s="2">
        <v>8.101851851851851</v>
      </c>
      <c r="D145" s="2" t="s">
        <v>131</v>
      </c>
      <c r="E145" s="2">
        <v>15.827338129496402</v>
      </c>
      <c r="G145" s="2" t="s">
        <v>91</v>
      </c>
      <c r="H145" s="2">
        <v>13.47517730496454</v>
      </c>
      <c r="J145" t="s">
        <v>61</v>
      </c>
      <c r="K145">
        <v>4.242424242424243</v>
      </c>
    </row>
    <row r="146" spans="1:11" ht="12.75">
      <c r="A146" s="2" t="s">
        <v>61</v>
      </c>
      <c r="B146" s="2">
        <v>6.867283950617284</v>
      </c>
      <c r="D146" s="2" t="s">
        <v>112</v>
      </c>
      <c r="E146" s="2">
        <v>14.388489208633093</v>
      </c>
      <c r="G146" s="2" t="s">
        <v>131</v>
      </c>
      <c r="H146" s="2">
        <v>11.347517730496454</v>
      </c>
      <c r="J146" t="s">
        <v>112</v>
      </c>
      <c r="K146">
        <v>2.4242424242424243</v>
      </c>
    </row>
    <row r="147" spans="1:11" ht="12.75">
      <c r="A147" s="2" t="s">
        <v>122</v>
      </c>
      <c r="B147" s="2">
        <v>5.709876543209877</v>
      </c>
      <c r="D147" s="2" t="s">
        <v>184</v>
      </c>
      <c r="E147" s="2">
        <v>9.352517985611511</v>
      </c>
      <c r="G147" s="2" t="s">
        <v>122</v>
      </c>
      <c r="H147" s="2">
        <v>7.092198581560284</v>
      </c>
      <c r="J147" t="s">
        <v>58</v>
      </c>
      <c r="K147">
        <v>1.8181818181818181</v>
      </c>
    </row>
    <row r="148" spans="1:11" ht="12.75">
      <c r="A148" t="s">
        <v>124</v>
      </c>
      <c r="B148">
        <v>4.861111111111112</v>
      </c>
      <c r="D148" s="2" t="s">
        <v>128</v>
      </c>
      <c r="E148" s="2">
        <v>7.913669064748201</v>
      </c>
      <c r="G148" s="2" t="s">
        <v>128</v>
      </c>
      <c r="H148" s="2">
        <v>6.382978723404255</v>
      </c>
      <c r="J148" t="s">
        <v>115</v>
      </c>
      <c r="K148">
        <v>1.2121212121212122</v>
      </c>
    </row>
    <row r="149" spans="1:11" ht="12.75">
      <c r="A149" t="s">
        <v>133</v>
      </c>
      <c r="B149">
        <v>3.6265432098765435</v>
      </c>
      <c r="D149" t="s">
        <v>134</v>
      </c>
      <c r="E149">
        <v>3.597122302158273</v>
      </c>
      <c r="G149" s="2" t="s">
        <v>59</v>
      </c>
      <c r="H149" s="2">
        <v>4.964539007092199</v>
      </c>
      <c r="J149" t="s">
        <v>133</v>
      </c>
      <c r="K149">
        <v>1.2121212121212122</v>
      </c>
    </row>
    <row r="150" spans="1:11" ht="12.75">
      <c r="A150" t="s">
        <v>59</v>
      </c>
      <c r="B150">
        <v>3.3950617283950617</v>
      </c>
      <c r="D150" t="s">
        <v>122</v>
      </c>
      <c r="E150">
        <v>2.877697841726619</v>
      </c>
      <c r="G150" t="s">
        <v>112</v>
      </c>
      <c r="H150">
        <v>4.25531914893617</v>
      </c>
      <c r="J150" t="s">
        <v>134</v>
      </c>
      <c r="K150">
        <v>1.2121212121212122</v>
      </c>
    </row>
    <row r="151" spans="1:11" ht="12.75">
      <c r="A151" t="s">
        <v>123</v>
      </c>
      <c r="B151">
        <v>3.3179012345679015</v>
      </c>
      <c r="D151" t="s">
        <v>59</v>
      </c>
      <c r="E151">
        <v>2.158273381294964</v>
      </c>
      <c r="G151" t="s">
        <v>58</v>
      </c>
      <c r="H151">
        <v>3.546099290780142</v>
      </c>
      <c r="J151" t="s">
        <v>91</v>
      </c>
      <c r="K151">
        <v>1.2121212121212122</v>
      </c>
    </row>
    <row r="152" spans="1:11" ht="12.75">
      <c r="A152" t="s">
        <v>112</v>
      </c>
      <c r="B152">
        <v>2.700617283950617</v>
      </c>
      <c r="D152" t="s">
        <v>133</v>
      </c>
      <c r="E152">
        <v>2.158273381294964</v>
      </c>
      <c r="G152" t="s">
        <v>60</v>
      </c>
      <c r="H152">
        <v>2.127659574468085</v>
      </c>
      <c r="J152" t="s">
        <v>111</v>
      </c>
      <c r="K152">
        <v>0.6060606060606061</v>
      </c>
    </row>
    <row r="153" spans="1:11" ht="12.75">
      <c r="A153" t="s">
        <v>135</v>
      </c>
      <c r="B153">
        <v>2.1604938271604937</v>
      </c>
      <c r="D153" t="s">
        <v>113</v>
      </c>
      <c r="E153">
        <v>0.7194244604316548</v>
      </c>
      <c r="G153" t="s">
        <v>133</v>
      </c>
      <c r="H153">
        <v>1.4184397163120568</v>
      </c>
      <c r="J153" t="s">
        <v>132</v>
      </c>
      <c r="K153">
        <v>0.6060606060606061</v>
      </c>
    </row>
    <row r="154" spans="1:11" ht="12.75">
      <c r="A154" t="s">
        <v>128</v>
      </c>
      <c r="B154">
        <v>1.6203703703703702</v>
      </c>
      <c r="D154" t="s">
        <v>132</v>
      </c>
      <c r="E154">
        <v>0.7194244604316548</v>
      </c>
      <c r="G154" t="s">
        <v>132</v>
      </c>
      <c r="H154">
        <v>0.7092198581560284</v>
      </c>
      <c r="J154" t="s">
        <v>95</v>
      </c>
      <c r="K154">
        <v>0.6060606060606061</v>
      </c>
    </row>
    <row r="155" spans="1:11" ht="12.75">
      <c r="A155" t="s">
        <v>132</v>
      </c>
      <c r="B155">
        <v>1.0030864197530864</v>
      </c>
      <c r="D155" t="s">
        <v>92</v>
      </c>
      <c r="E155">
        <v>0.7194244604316548</v>
      </c>
      <c r="G155" t="s">
        <v>92</v>
      </c>
      <c r="H155">
        <v>0.7092198581560284</v>
      </c>
      <c r="J155" t="s">
        <v>60</v>
      </c>
      <c r="K155">
        <v>0</v>
      </c>
    </row>
    <row r="156" spans="1:11" ht="12.75">
      <c r="A156" t="s">
        <v>95</v>
      </c>
      <c r="B156">
        <v>1.0030864197530864</v>
      </c>
      <c r="D156" t="s">
        <v>60</v>
      </c>
      <c r="E156">
        <v>0</v>
      </c>
      <c r="G156" t="s">
        <v>95</v>
      </c>
      <c r="H156">
        <v>0.7092198581560284</v>
      </c>
      <c r="J156" t="s">
        <v>108</v>
      </c>
      <c r="K156">
        <v>0</v>
      </c>
    </row>
    <row r="157" spans="1:11" ht="12.75">
      <c r="A157" t="s">
        <v>111</v>
      </c>
      <c r="B157">
        <v>0.6944444444444444</v>
      </c>
      <c r="D157" t="s">
        <v>61</v>
      </c>
      <c r="E157">
        <v>0</v>
      </c>
      <c r="G157" t="s">
        <v>61</v>
      </c>
      <c r="H157">
        <v>0</v>
      </c>
      <c r="J157" t="s">
        <v>109</v>
      </c>
      <c r="K157">
        <v>0</v>
      </c>
    </row>
    <row r="158" spans="1:11" ht="12.75">
      <c r="A158" t="s">
        <v>114</v>
      </c>
      <c r="B158">
        <v>0.6172839506172839</v>
      </c>
      <c r="D158" t="s">
        <v>108</v>
      </c>
      <c r="E158">
        <v>0</v>
      </c>
      <c r="G158" t="s">
        <v>108</v>
      </c>
      <c r="H158">
        <v>0</v>
      </c>
      <c r="J158" t="s">
        <v>110</v>
      </c>
      <c r="K158">
        <v>0</v>
      </c>
    </row>
    <row r="159" spans="1:11" ht="12.75">
      <c r="A159" t="s">
        <v>117</v>
      </c>
      <c r="B159">
        <v>0.4629629629629629</v>
      </c>
      <c r="D159" t="s">
        <v>109</v>
      </c>
      <c r="E159">
        <v>0</v>
      </c>
      <c r="G159" t="s">
        <v>109</v>
      </c>
      <c r="H159">
        <v>0</v>
      </c>
      <c r="J159" t="s">
        <v>113</v>
      </c>
      <c r="K159">
        <v>0</v>
      </c>
    </row>
    <row r="160" spans="1:11" ht="12.75">
      <c r="A160" t="s">
        <v>116</v>
      </c>
      <c r="B160">
        <v>0.30864197530864196</v>
      </c>
      <c r="D160" t="s">
        <v>110</v>
      </c>
      <c r="E160">
        <v>0</v>
      </c>
      <c r="G160" t="s">
        <v>110</v>
      </c>
      <c r="H160">
        <v>0</v>
      </c>
      <c r="J160" t="s">
        <v>114</v>
      </c>
      <c r="K160">
        <v>0</v>
      </c>
    </row>
    <row r="161" spans="1:11" ht="12.75">
      <c r="A161" t="s">
        <v>121</v>
      </c>
      <c r="B161">
        <v>0.30864197530864196</v>
      </c>
      <c r="D161" t="s">
        <v>111</v>
      </c>
      <c r="E161">
        <v>0</v>
      </c>
      <c r="G161" t="s">
        <v>111</v>
      </c>
      <c r="H161">
        <v>0</v>
      </c>
      <c r="J161" t="s">
        <v>116</v>
      </c>
      <c r="K161">
        <v>0</v>
      </c>
    </row>
    <row r="162" spans="1:11" ht="12.75">
      <c r="A162" t="s">
        <v>131</v>
      </c>
      <c r="B162">
        <v>0.30864197530864196</v>
      </c>
      <c r="D162" t="s">
        <v>114</v>
      </c>
      <c r="E162">
        <v>0</v>
      </c>
      <c r="G162" t="s">
        <v>113</v>
      </c>
      <c r="H162">
        <v>0</v>
      </c>
      <c r="J162" t="s">
        <v>117</v>
      </c>
      <c r="K162">
        <v>0</v>
      </c>
    </row>
    <row r="163" spans="1:11" ht="12.75">
      <c r="A163" t="s">
        <v>60</v>
      </c>
      <c r="B163">
        <v>0.15432098765432098</v>
      </c>
      <c r="D163" t="s">
        <v>117</v>
      </c>
      <c r="E163">
        <v>0</v>
      </c>
      <c r="G163" t="s">
        <v>114</v>
      </c>
      <c r="H163">
        <v>0</v>
      </c>
      <c r="J163" t="s">
        <v>118</v>
      </c>
      <c r="K163">
        <v>0</v>
      </c>
    </row>
    <row r="164" spans="1:11" ht="12.75">
      <c r="A164" t="s">
        <v>110</v>
      </c>
      <c r="B164">
        <v>0.15432098765432098</v>
      </c>
      <c r="D164" t="s">
        <v>118</v>
      </c>
      <c r="E164">
        <v>0</v>
      </c>
      <c r="G164" t="s">
        <v>117</v>
      </c>
      <c r="H164">
        <v>0</v>
      </c>
      <c r="J164" t="s">
        <v>119</v>
      </c>
      <c r="K164">
        <v>0</v>
      </c>
    </row>
    <row r="165" spans="1:11" ht="12.75">
      <c r="A165" t="s">
        <v>126</v>
      </c>
      <c r="B165">
        <v>0.15432098765432098</v>
      </c>
      <c r="D165" t="s">
        <v>119</v>
      </c>
      <c r="E165">
        <v>0</v>
      </c>
      <c r="G165" t="s">
        <v>118</v>
      </c>
      <c r="H165">
        <v>0</v>
      </c>
      <c r="J165" t="s">
        <v>120</v>
      </c>
      <c r="K165">
        <v>0</v>
      </c>
    </row>
    <row r="166" spans="1:11" ht="12.75">
      <c r="A166" t="s">
        <v>109</v>
      </c>
      <c r="B166">
        <v>0.07716049382716049</v>
      </c>
      <c r="D166" t="s">
        <v>120</v>
      </c>
      <c r="E166">
        <v>0</v>
      </c>
      <c r="G166" t="s">
        <v>119</v>
      </c>
      <c r="H166">
        <v>0</v>
      </c>
      <c r="J166" t="s">
        <v>121</v>
      </c>
      <c r="K166">
        <v>0</v>
      </c>
    </row>
    <row r="167" spans="1:11" ht="12.75">
      <c r="A167" t="s">
        <v>130</v>
      </c>
      <c r="B167">
        <v>0.07716049382716049</v>
      </c>
      <c r="D167" t="s">
        <v>121</v>
      </c>
      <c r="E167">
        <v>0</v>
      </c>
      <c r="G167" t="s">
        <v>120</v>
      </c>
      <c r="H167">
        <v>0</v>
      </c>
      <c r="J167" t="s">
        <v>122</v>
      </c>
      <c r="K167">
        <v>0</v>
      </c>
    </row>
    <row r="168" spans="1:11" ht="12.75">
      <c r="A168" t="s">
        <v>108</v>
      </c>
      <c r="B168">
        <v>0</v>
      </c>
      <c r="D168" t="s">
        <v>123</v>
      </c>
      <c r="E168">
        <v>0</v>
      </c>
      <c r="G168" t="s">
        <v>121</v>
      </c>
      <c r="H168">
        <v>0</v>
      </c>
      <c r="J168" t="s">
        <v>123</v>
      </c>
      <c r="K168">
        <v>0</v>
      </c>
    </row>
    <row r="169" spans="1:11" ht="12.75">
      <c r="A169" t="s">
        <v>113</v>
      </c>
      <c r="B169">
        <v>0</v>
      </c>
      <c r="D169" t="s">
        <v>124</v>
      </c>
      <c r="E169">
        <v>0</v>
      </c>
      <c r="G169" t="s">
        <v>123</v>
      </c>
      <c r="H169">
        <v>0</v>
      </c>
      <c r="J169" t="s">
        <v>124</v>
      </c>
      <c r="K169">
        <v>0</v>
      </c>
    </row>
    <row r="170" spans="1:11" ht="12.75">
      <c r="A170" t="s">
        <v>118</v>
      </c>
      <c r="B170">
        <v>0</v>
      </c>
      <c r="D170" t="s">
        <v>125</v>
      </c>
      <c r="E170">
        <v>0</v>
      </c>
      <c r="G170" t="s">
        <v>124</v>
      </c>
      <c r="H170">
        <v>0</v>
      </c>
      <c r="J170" t="s">
        <v>125</v>
      </c>
      <c r="K170">
        <v>0</v>
      </c>
    </row>
    <row r="171" spans="1:11" ht="12.75">
      <c r="A171" t="s">
        <v>119</v>
      </c>
      <c r="B171">
        <v>0</v>
      </c>
      <c r="D171" t="s">
        <v>126</v>
      </c>
      <c r="E171">
        <v>0</v>
      </c>
      <c r="G171" t="s">
        <v>125</v>
      </c>
      <c r="H171">
        <v>0</v>
      </c>
      <c r="J171" t="s">
        <v>126</v>
      </c>
      <c r="K171">
        <v>0</v>
      </c>
    </row>
    <row r="172" spans="1:11" ht="12.75">
      <c r="A172" t="s">
        <v>120</v>
      </c>
      <c r="B172">
        <v>0</v>
      </c>
      <c r="D172" t="s">
        <v>127</v>
      </c>
      <c r="E172">
        <v>0</v>
      </c>
      <c r="G172" t="s">
        <v>126</v>
      </c>
      <c r="H172">
        <v>0</v>
      </c>
      <c r="J172" t="s">
        <v>127</v>
      </c>
      <c r="K172">
        <v>0</v>
      </c>
    </row>
    <row r="173" spans="1:11" ht="12.75">
      <c r="A173" t="s">
        <v>125</v>
      </c>
      <c r="B173">
        <v>0</v>
      </c>
      <c r="D173" t="s">
        <v>129</v>
      </c>
      <c r="E173">
        <v>0</v>
      </c>
      <c r="G173" t="s">
        <v>127</v>
      </c>
      <c r="H173">
        <v>0</v>
      </c>
      <c r="J173" t="s">
        <v>129</v>
      </c>
      <c r="K173">
        <v>0</v>
      </c>
    </row>
    <row r="174" spans="1:11" ht="12.75">
      <c r="A174" t="s">
        <v>127</v>
      </c>
      <c r="B174">
        <v>0</v>
      </c>
      <c r="D174" t="s">
        <v>130</v>
      </c>
      <c r="E174">
        <v>0</v>
      </c>
      <c r="G174" t="s">
        <v>129</v>
      </c>
      <c r="H174">
        <v>0</v>
      </c>
      <c r="J174" t="s">
        <v>130</v>
      </c>
      <c r="K174">
        <v>0</v>
      </c>
    </row>
    <row r="175" spans="1:11" ht="12.75">
      <c r="A175" t="s">
        <v>129</v>
      </c>
      <c r="B175">
        <v>0</v>
      </c>
      <c r="D175" t="s">
        <v>135</v>
      </c>
      <c r="E175">
        <v>0</v>
      </c>
      <c r="G175" t="s">
        <v>130</v>
      </c>
      <c r="H175">
        <v>0</v>
      </c>
      <c r="J175" t="s">
        <v>131</v>
      </c>
      <c r="K175">
        <v>0</v>
      </c>
    </row>
    <row r="176" spans="1:11" ht="12.75">
      <c r="A176" t="s">
        <v>136</v>
      </c>
      <c r="B176">
        <v>0</v>
      </c>
      <c r="D176" t="s">
        <v>136</v>
      </c>
      <c r="E176">
        <v>0</v>
      </c>
      <c r="G176" t="s">
        <v>134</v>
      </c>
      <c r="H176">
        <v>0</v>
      </c>
      <c r="J176" t="s">
        <v>135</v>
      </c>
      <c r="K176">
        <v>0</v>
      </c>
    </row>
    <row r="177" spans="1:11" ht="12.75">
      <c r="A177" t="s">
        <v>85</v>
      </c>
      <c r="B177">
        <v>0</v>
      </c>
      <c r="D177" t="s">
        <v>85</v>
      </c>
      <c r="E177">
        <v>0</v>
      </c>
      <c r="G177" t="s">
        <v>135</v>
      </c>
      <c r="H177">
        <v>0</v>
      </c>
      <c r="J177" t="s">
        <v>136</v>
      </c>
      <c r="K177">
        <v>0</v>
      </c>
    </row>
    <row r="178" spans="1:11" ht="12.75">
      <c r="A178" t="s">
        <v>86</v>
      </c>
      <c r="B178">
        <v>0</v>
      </c>
      <c r="D178" t="s">
        <v>86</v>
      </c>
      <c r="E178">
        <v>0</v>
      </c>
      <c r="G178" t="s">
        <v>136</v>
      </c>
      <c r="H178">
        <v>0</v>
      </c>
      <c r="J178" t="s">
        <v>85</v>
      </c>
      <c r="K178">
        <v>0</v>
      </c>
    </row>
    <row r="179" spans="1:11" ht="12.75">
      <c r="A179" t="s">
        <v>87</v>
      </c>
      <c r="B179">
        <v>0</v>
      </c>
      <c r="D179" t="s">
        <v>87</v>
      </c>
      <c r="E179">
        <v>0</v>
      </c>
      <c r="G179" t="s">
        <v>85</v>
      </c>
      <c r="H179">
        <v>0</v>
      </c>
      <c r="J179" t="s">
        <v>86</v>
      </c>
      <c r="K179">
        <v>0</v>
      </c>
    </row>
    <row r="180" spans="1:11" ht="12.75">
      <c r="A180" t="s">
        <v>88</v>
      </c>
      <c r="B180">
        <v>0</v>
      </c>
      <c r="D180" t="s">
        <v>88</v>
      </c>
      <c r="E180">
        <v>0</v>
      </c>
      <c r="G180" t="s">
        <v>86</v>
      </c>
      <c r="H180">
        <v>0</v>
      </c>
      <c r="J180" t="s">
        <v>87</v>
      </c>
      <c r="K180">
        <v>0</v>
      </c>
    </row>
    <row r="181" spans="1:11" ht="12.75">
      <c r="A181" t="s">
        <v>89</v>
      </c>
      <c r="B181">
        <v>0</v>
      </c>
      <c r="D181" t="s">
        <v>89</v>
      </c>
      <c r="E181">
        <v>0</v>
      </c>
      <c r="G181" t="s">
        <v>87</v>
      </c>
      <c r="H181">
        <v>0</v>
      </c>
      <c r="J181" t="s">
        <v>88</v>
      </c>
      <c r="K181">
        <v>0</v>
      </c>
    </row>
    <row r="182" spans="1:11" ht="12.75">
      <c r="A182" t="s">
        <v>90</v>
      </c>
      <c r="B182">
        <v>0</v>
      </c>
      <c r="D182" t="s">
        <v>90</v>
      </c>
      <c r="E182">
        <v>0</v>
      </c>
      <c r="G182" t="s">
        <v>88</v>
      </c>
      <c r="H182">
        <v>0</v>
      </c>
      <c r="J182" t="s">
        <v>89</v>
      </c>
      <c r="K182">
        <v>0</v>
      </c>
    </row>
    <row r="183" spans="1:11" ht="12.75">
      <c r="A183" t="s">
        <v>91</v>
      </c>
      <c r="B183">
        <v>0</v>
      </c>
      <c r="D183" t="s">
        <v>91</v>
      </c>
      <c r="E183">
        <v>0</v>
      </c>
      <c r="G183" t="s">
        <v>89</v>
      </c>
      <c r="H183">
        <v>0</v>
      </c>
      <c r="J183" t="s">
        <v>90</v>
      </c>
      <c r="K183">
        <v>0</v>
      </c>
    </row>
    <row r="184" spans="1:11" ht="12.75">
      <c r="A184" t="s">
        <v>92</v>
      </c>
      <c r="B184">
        <v>0</v>
      </c>
      <c r="D184" t="s">
        <v>93</v>
      </c>
      <c r="E184">
        <v>0</v>
      </c>
      <c r="G184" t="s">
        <v>90</v>
      </c>
      <c r="H184">
        <v>0</v>
      </c>
      <c r="J184" t="s">
        <v>92</v>
      </c>
      <c r="K184">
        <v>0</v>
      </c>
    </row>
    <row r="185" spans="1:11" ht="12.75">
      <c r="A185" t="s">
        <v>93</v>
      </c>
      <c r="B185">
        <v>0</v>
      </c>
      <c r="D185" t="s">
        <v>94</v>
      </c>
      <c r="E185">
        <v>0</v>
      </c>
      <c r="G185" t="s">
        <v>93</v>
      </c>
      <c r="H185">
        <v>0</v>
      </c>
      <c r="J185" t="s">
        <v>93</v>
      </c>
      <c r="K185">
        <v>0</v>
      </c>
    </row>
    <row r="186" spans="1:11" ht="12.75">
      <c r="A186" t="s">
        <v>94</v>
      </c>
      <c r="B186">
        <v>0</v>
      </c>
      <c r="D186" t="s">
        <v>95</v>
      </c>
      <c r="E186">
        <v>0</v>
      </c>
      <c r="G186" t="s">
        <v>94</v>
      </c>
      <c r="H186">
        <v>0</v>
      </c>
      <c r="J186" t="s">
        <v>94</v>
      </c>
      <c r="K186">
        <v>0</v>
      </c>
    </row>
    <row r="187" spans="1:11" ht="12.75">
      <c r="A187" t="s">
        <v>96</v>
      </c>
      <c r="B187">
        <v>0</v>
      </c>
      <c r="D187" t="s">
        <v>96</v>
      </c>
      <c r="E187">
        <v>0</v>
      </c>
      <c r="G187" t="s">
        <v>96</v>
      </c>
      <c r="H187">
        <v>0</v>
      </c>
      <c r="J187" t="s">
        <v>96</v>
      </c>
      <c r="K187">
        <v>0</v>
      </c>
    </row>
    <row r="188" spans="1:10" ht="12.75">
      <c r="A188" t="s">
        <v>97</v>
      </c>
      <c r="D188" t="s">
        <v>97</v>
      </c>
      <c r="G188" t="s">
        <v>97</v>
      </c>
      <c r="J188" t="s">
        <v>98</v>
      </c>
    </row>
    <row r="189" spans="1:7" ht="12.75">
      <c r="A189" t="s">
        <v>98</v>
      </c>
      <c r="D189" t="s">
        <v>98</v>
      </c>
      <c r="G189" t="s">
        <v>98</v>
      </c>
    </row>
    <row r="193" ht="12.75">
      <c r="A193" t="s">
        <v>187</v>
      </c>
    </row>
    <row r="195" spans="1:7" ht="12.75">
      <c r="A195" t="s">
        <v>188</v>
      </c>
      <c r="D195" t="s">
        <v>186</v>
      </c>
      <c r="G195" t="s">
        <v>53</v>
      </c>
    </row>
    <row r="196" spans="1:8" ht="12.75">
      <c r="A196" s="2" t="s">
        <v>124</v>
      </c>
      <c r="B196" s="2">
        <v>52.56410256410257</v>
      </c>
      <c r="D196" s="2" t="s">
        <v>58</v>
      </c>
      <c r="E196" s="2">
        <v>31.1284046692607</v>
      </c>
      <c r="G196" s="2" t="s">
        <v>115</v>
      </c>
      <c r="H196" s="2">
        <v>22.76422764227642</v>
      </c>
    </row>
    <row r="197" spans="1:8" ht="12.75">
      <c r="A197" s="2" t="s">
        <v>58</v>
      </c>
      <c r="B197" s="2">
        <v>14.67236467236467</v>
      </c>
      <c r="D197" s="2" t="s">
        <v>124</v>
      </c>
      <c r="E197" s="2">
        <v>15.797665369649804</v>
      </c>
      <c r="G197" s="2" t="s">
        <v>58</v>
      </c>
      <c r="H197" s="2">
        <v>16.666666666666664</v>
      </c>
    </row>
    <row r="198" spans="1:8" ht="12.75">
      <c r="A198" s="2" t="s">
        <v>128</v>
      </c>
      <c r="B198" s="2">
        <v>6.41025641025641</v>
      </c>
      <c r="D198" s="2" t="s">
        <v>61</v>
      </c>
      <c r="E198" s="2">
        <v>12.684824902723735</v>
      </c>
      <c r="G198" s="2" t="s">
        <v>61</v>
      </c>
      <c r="H198" s="2">
        <v>10.16260162601626</v>
      </c>
    </row>
    <row r="199" spans="1:8" ht="12.75">
      <c r="A199" s="2" t="s">
        <v>61</v>
      </c>
      <c r="B199" s="2">
        <v>5.413105413105413</v>
      </c>
      <c r="D199" s="2" t="s">
        <v>59</v>
      </c>
      <c r="E199" s="2">
        <v>8.793774319066149</v>
      </c>
      <c r="G199" s="2" t="s">
        <v>116</v>
      </c>
      <c r="H199" s="2">
        <v>9.552845528455284</v>
      </c>
    </row>
    <row r="200" spans="1:8" ht="12.75">
      <c r="A200" s="2" t="s">
        <v>60</v>
      </c>
      <c r="B200" s="2">
        <v>5.270655270655271</v>
      </c>
      <c r="D200" t="s">
        <v>60</v>
      </c>
      <c r="E200">
        <v>4.669260700389105</v>
      </c>
      <c r="G200" s="2" t="s">
        <v>131</v>
      </c>
      <c r="H200" s="2">
        <v>9.552845528455284</v>
      </c>
    </row>
    <row r="201" spans="1:8" ht="12.75">
      <c r="A201" t="s">
        <v>132</v>
      </c>
      <c r="B201">
        <v>4.131054131054131</v>
      </c>
      <c r="D201" t="s">
        <v>122</v>
      </c>
      <c r="E201">
        <v>4.046692607003891</v>
      </c>
      <c r="G201" s="2" t="s">
        <v>114</v>
      </c>
      <c r="H201" s="2">
        <v>9.146341463414634</v>
      </c>
    </row>
    <row r="202" spans="1:8" ht="12.75">
      <c r="A202" t="s">
        <v>59</v>
      </c>
      <c r="B202">
        <v>2.2792022792022792</v>
      </c>
      <c r="D202" t="s">
        <v>131</v>
      </c>
      <c r="E202">
        <v>4.046692607003891</v>
      </c>
      <c r="G202" s="2" t="s">
        <v>127</v>
      </c>
      <c r="H202" s="2">
        <v>8.130081300813007</v>
      </c>
    </row>
    <row r="203" spans="1:8" ht="12.75">
      <c r="A203" t="s">
        <v>92</v>
      </c>
      <c r="B203">
        <v>2.2792022792022792</v>
      </c>
      <c r="D203" t="s">
        <v>128</v>
      </c>
      <c r="E203">
        <v>3.035019455252918</v>
      </c>
      <c r="G203" t="s">
        <v>128</v>
      </c>
      <c r="H203">
        <v>2.8455284552845526</v>
      </c>
    </row>
    <row r="204" spans="1:8" ht="12.75">
      <c r="A204" t="s">
        <v>135</v>
      </c>
      <c r="B204">
        <v>1.282051282051282</v>
      </c>
      <c r="D204" t="s">
        <v>115</v>
      </c>
      <c r="E204">
        <v>2.8793774319066148</v>
      </c>
      <c r="G204" t="s">
        <v>121</v>
      </c>
      <c r="H204">
        <v>2.2357723577235773</v>
      </c>
    </row>
    <row r="205" spans="1:8" ht="12.75">
      <c r="A205" t="s">
        <v>114</v>
      </c>
      <c r="B205">
        <v>1.1396011396011396</v>
      </c>
      <c r="D205" t="s">
        <v>92</v>
      </c>
      <c r="E205">
        <v>2.7237354085603114</v>
      </c>
      <c r="G205" t="s">
        <v>122</v>
      </c>
      <c r="H205">
        <v>2.0325203252032518</v>
      </c>
    </row>
    <row r="206" spans="1:8" ht="12.75">
      <c r="A206" t="s">
        <v>123</v>
      </c>
      <c r="B206">
        <v>1.1396011396011396</v>
      </c>
      <c r="D206" t="s">
        <v>132</v>
      </c>
      <c r="E206">
        <v>2.4124513618677046</v>
      </c>
      <c r="G206" t="s">
        <v>124</v>
      </c>
      <c r="H206">
        <v>1.8292682926829267</v>
      </c>
    </row>
    <row r="207" spans="1:8" ht="12.75">
      <c r="A207" t="s">
        <v>116</v>
      </c>
      <c r="B207">
        <v>0.9971509971509971</v>
      </c>
      <c r="D207" t="s">
        <v>135</v>
      </c>
      <c r="E207">
        <v>2.2568093385214008</v>
      </c>
      <c r="G207" t="s">
        <v>59</v>
      </c>
      <c r="H207">
        <v>1.6260162601626018</v>
      </c>
    </row>
    <row r="208" spans="1:8" ht="12.75">
      <c r="A208" t="s">
        <v>122</v>
      </c>
      <c r="B208">
        <v>0.7122507122507122</v>
      </c>
      <c r="D208" t="s">
        <v>116</v>
      </c>
      <c r="E208">
        <v>1.9455252918287937</v>
      </c>
      <c r="G208" t="s">
        <v>134</v>
      </c>
      <c r="H208">
        <v>1.4227642276422763</v>
      </c>
    </row>
    <row r="209" spans="1:8" ht="12.75">
      <c r="A209" t="s">
        <v>133</v>
      </c>
      <c r="B209">
        <v>0.5698005698005698</v>
      </c>
      <c r="D209" t="s">
        <v>133</v>
      </c>
      <c r="E209">
        <v>0.7782101167315175</v>
      </c>
      <c r="G209" t="s">
        <v>123</v>
      </c>
      <c r="H209">
        <v>0.6097560975609756</v>
      </c>
    </row>
    <row r="210" spans="1:8" ht="12.75">
      <c r="A210" t="s">
        <v>134</v>
      </c>
      <c r="B210">
        <v>0.5698005698005698</v>
      </c>
      <c r="D210" t="s">
        <v>123</v>
      </c>
      <c r="E210">
        <v>0.5447470817120622</v>
      </c>
      <c r="G210" t="s">
        <v>135</v>
      </c>
      <c r="H210">
        <v>0.40650406504065045</v>
      </c>
    </row>
    <row r="211" spans="1:8" ht="12.75">
      <c r="A211" t="s">
        <v>115</v>
      </c>
      <c r="B211">
        <v>0.4273504273504274</v>
      </c>
      <c r="D211" t="s">
        <v>112</v>
      </c>
      <c r="E211">
        <v>0.4669260700389105</v>
      </c>
      <c r="G211" t="s">
        <v>60</v>
      </c>
      <c r="H211">
        <v>0.20325203252032523</v>
      </c>
    </row>
    <row r="212" spans="1:8" ht="12.75">
      <c r="A212" t="s">
        <v>118</v>
      </c>
      <c r="B212">
        <v>0.14245014245014245</v>
      </c>
      <c r="D212" t="s">
        <v>121</v>
      </c>
      <c r="E212">
        <v>0.311284046692607</v>
      </c>
      <c r="G212" t="s">
        <v>112</v>
      </c>
      <c r="H212">
        <v>0.20325203252032523</v>
      </c>
    </row>
    <row r="213" spans="1:8" ht="12.75">
      <c r="A213" t="s">
        <v>108</v>
      </c>
      <c r="B213">
        <v>0</v>
      </c>
      <c r="D213" t="s">
        <v>134</v>
      </c>
      <c r="E213">
        <v>0.311284046692607</v>
      </c>
      <c r="G213" t="s">
        <v>132</v>
      </c>
      <c r="H213">
        <v>0.20325203252032523</v>
      </c>
    </row>
    <row r="214" spans="1:8" ht="12.75">
      <c r="A214" t="s">
        <v>109</v>
      </c>
      <c r="B214">
        <v>0</v>
      </c>
      <c r="D214" t="s">
        <v>95</v>
      </c>
      <c r="E214">
        <v>0.311284046692607</v>
      </c>
      <c r="G214" t="s">
        <v>133</v>
      </c>
      <c r="H214">
        <v>0.20325203252032523</v>
      </c>
    </row>
    <row r="215" spans="1:8" ht="12.75">
      <c r="A215" t="s">
        <v>110</v>
      </c>
      <c r="B215">
        <v>0</v>
      </c>
      <c r="D215" t="s">
        <v>118</v>
      </c>
      <c r="E215">
        <v>0.23346303501945526</v>
      </c>
      <c r="G215" t="s">
        <v>92</v>
      </c>
      <c r="H215">
        <v>0.20325203252032523</v>
      </c>
    </row>
    <row r="216" spans="1:8" ht="12.75">
      <c r="A216" t="s">
        <v>111</v>
      </c>
      <c r="B216">
        <v>0</v>
      </c>
      <c r="D216" t="s">
        <v>114</v>
      </c>
      <c r="E216">
        <v>0.1556420233463035</v>
      </c>
      <c r="G216" t="s">
        <v>108</v>
      </c>
      <c r="H216">
        <v>0</v>
      </c>
    </row>
    <row r="217" spans="1:8" ht="12.75">
      <c r="A217" t="s">
        <v>112</v>
      </c>
      <c r="B217">
        <v>0</v>
      </c>
      <c r="D217" t="s">
        <v>127</v>
      </c>
      <c r="E217">
        <v>0.1556420233463035</v>
      </c>
      <c r="G217" t="s">
        <v>109</v>
      </c>
      <c r="H217">
        <v>0</v>
      </c>
    </row>
    <row r="218" spans="1:8" ht="12.75">
      <c r="A218" t="s">
        <v>113</v>
      </c>
      <c r="B218">
        <v>0</v>
      </c>
      <c r="D218" t="s">
        <v>129</v>
      </c>
      <c r="E218">
        <v>0.1556420233463035</v>
      </c>
      <c r="G218" t="s">
        <v>110</v>
      </c>
      <c r="H218">
        <v>0</v>
      </c>
    </row>
    <row r="219" spans="1:8" ht="12.75">
      <c r="A219" t="s">
        <v>117</v>
      </c>
      <c r="B219">
        <v>0</v>
      </c>
      <c r="D219" t="s">
        <v>111</v>
      </c>
      <c r="E219">
        <v>0.07782101167315175</v>
      </c>
      <c r="G219" t="s">
        <v>111</v>
      </c>
      <c r="H219">
        <v>0</v>
      </c>
    </row>
    <row r="220" spans="1:8" ht="12.75">
      <c r="A220" t="s">
        <v>119</v>
      </c>
      <c r="B220">
        <v>0</v>
      </c>
      <c r="D220" t="s">
        <v>125</v>
      </c>
      <c r="E220">
        <v>0.07782101167315175</v>
      </c>
      <c r="G220" t="s">
        <v>113</v>
      </c>
      <c r="H220">
        <v>0</v>
      </c>
    </row>
    <row r="221" spans="1:8" ht="12.75">
      <c r="A221" t="s">
        <v>120</v>
      </c>
      <c r="B221">
        <v>0</v>
      </c>
      <c r="D221" t="s">
        <v>108</v>
      </c>
      <c r="E221">
        <v>0</v>
      </c>
      <c r="G221" t="s">
        <v>117</v>
      </c>
      <c r="H221">
        <v>0</v>
      </c>
    </row>
    <row r="222" spans="1:8" ht="12.75">
      <c r="A222" t="s">
        <v>121</v>
      </c>
      <c r="B222">
        <v>0</v>
      </c>
      <c r="D222" t="s">
        <v>109</v>
      </c>
      <c r="E222">
        <v>0</v>
      </c>
      <c r="G222" t="s">
        <v>118</v>
      </c>
      <c r="H222">
        <v>0</v>
      </c>
    </row>
    <row r="223" spans="1:8" ht="12.75">
      <c r="A223" t="s">
        <v>125</v>
      </c>
      <c r="B223">
        <v>0</v>
      </c>
      <c r="D223" t="s">
        <v>110</v>
      </c>
      <c r="E223">
        <v>0</v>
      </c>
      <c r="G223" t="s">
        <v>119</v>
      </c>
      <c r="H223">
        <v>0</v>
      </c>
    </row>
    <row r="224" spans="1:8" ht="12.75">
      <c r="A224" t="s">
        <v>126</v>
      </c>
      <c r="B224">
        <v>0</v>
      </c>
      <c r="D224" t="s">
        <v>113</v>
      </c>
      <c r="E224">
        <v>0</v>
      </c>
      <c r="G224" t="s">
        <v>120</v>
      </c>
      <c r="H224">
        <v>0</v>
      </c>
    </row>
    <row r="225" spans="1:8" ht="12.75">
      <c r="A225" t="s">
        <v>127</v>
      </c>
      <c r="B225">
        <v>0</v>
      </c>
      <c r="D225" t="s">
        <v>117</v>
      </c>
      <c r="E225">
        <v>0</v>
      </c>
      <c r="G225" t="s">
        <v>125</v>
      </c>
      <c r="H225">
        <v>0</v>
      </c>
    </row>
    <row r="226" spans="1:8" ht="12.75">
      <c r="A226" t="s">
        <v>129</v>
      </c>
      <c r="B226">
        <v>0</v>
      </c>
      <c r="D226" t="s">
        <v>119</v>
      </c>
      <c r="E226">
        <v>0</v>
      </c>
      <c r="G226" t="s">
        <v>126</v>
      </c>
      <c r="H226">
        <v>0</v>
      </c>
    </row>
    <row r="227" spans="1:8" ht="12.75">
      <c r="A227" t="s">
        <v>130</v>
      </c>
      <c r="B227">
        <v>0</v>
      </c>
      <c r="D227" t="s">
        <v>120</v>
      </c>
      <c r="E227">
        <v>0</v>
      </c>
      <c r="G227" t="s">
        <v>129</v>
      </c>
      <c r="H227">
        <v>0</v>
      </c>
    </row>
    <row r="228" spans="1:8" ht="12.75">
      <c r="A228" t="s">
        <v>131</v>
      </c>
      <c r="B228">
        <v>0</v>
      </c>
      <c r="D228" t="s">
        <v>126</v>
      </c>
      <c r="E228">
        <v>0</v>
      </c>
      <c r="G228" t="s">
        <v>130</v>
      </c>
      <c r="H228">
        <v>0</v>
      </c>
    </row>
    <row r="229" spans="1:8" ht="12.75">
      <c r="A229" t="s">
        <v>136</v>
      </c>
      <c r="B229">
        <v>0</v>
      </c>
      <c r="D229" t="s">
        <v>130</v>
      </c>
      <c r="E229">
        <v>0</v>
      </c>
      <c r="G229" t="s">
        <v>136</v>
      </c>
      <c r="H229">
        <v>0</v>
      </c>
    </row>
    <row r="230" spans="1:8" ht="12.75">
      <c r="A230" t="s">
        <v>85</v>
      </c>
      <c r="B230">
        <v>0</v>
      </c>
      <c r="D230" t="s">
        <v>136</v>
      </c>
      <c r="E230">
        <v>0</v>
      </c>
      <c r="G230" t="s">
        <v>85</v>
      </c>
      <c r="H230">
        <v>0</v>
      </c>
    </row>
    <row r="231" spans="1:8" ht="12.75">
      <c r="A231" t="s">
        <v>86</v>
      </c>
      <c r="B231">
        <v>0</v>
      </c>
      <c r="D231" t="s">
        <v>85</v>
      </c>
      <c r="E231">
        <v>0</v>
      </c>
      <c r="G231" t="s">
        <v>86</v>
      </c>
      <c r="H231">
        <v>0</v>
      </c>
    </row>
    <row r="232" spans="1:8" ht="12.75">
      <c r="A232" t="s">
        <v>87</v>
      </c>
      <c r="B232">
        <v>0</v>
      </c>
      <c r="D232" t="s">
        <v>86</v>
      </c>
      <c r="E232">
        <v>0</v>
      </c>
      <c r="G232" t="s">
        <v>87</v>
      </c>
      <c r="H232">
        <v>0</v>
      </c>
    </row>
    <row r="233" spans="1:8" ht="12.75">
      <c r="A233" t="s">
        <v>88</v>
      </c>
      <c r="B233">
        <v>0</v>
      </c>
      <c r="D233" t="s">
        <v>87</v>
      </c>
      <c r="E233">
        <v>0</v>
      </c>
      <c r="G233" t="s">
        <v>88</v>
      </c>
      <c r="H233">
        <v>0</v>
      </c>
    </row>
    <row r="234" spans="1:8" ht="12.75">
      <c r="A234" t="s">
        <v>89</v>
      </c>
      <c r="B234">
        <v>0</v>
      </c>
      <c r="D234" t="s">
        <v>88</v>
      </c>
      <c r="E234">
        <v>0</v>
      </c>
      <c r="G234" t="s">
        <v>89</v>
      </c>
      <c r="H234">
        <v>0</v>
      </c>
    </row>
    <row r="235" spans="1:8" ht="12.75">
      <c r="A235" t="s">
        <v>90</v>
      </c>
      <c r="B235">
        <v>0</v>
      </c>
      <c r="D235" t="s">
        <v>89</v>
      </c>
      <c r="E235">
        <v>0</v>
      </c>
      <c r="G235" t="s">
        <v>90</v>
      </c>
      <c r="H235">
        <v>0</v>
      </c>
    </row>
    <row r="236" spans="1:8" ht="12.75">
      <c r="A236" t="s">
        <v>91</v>
      </c>
      <c r="B236">
        <v>0</v>
      </c>
      <c r="D236" t="s">
        <v>90</v>
      </c>
      <c r="E236">
        <v>0</v>
      </c>
      <c r="G236" t="s">
        <v>91</v>
      </c>
      <c r="H236">
        <v>0</v>
      </c>
    </row>
    <row r="237" spans="1:8" ht="12.75">
      <c r="A237" t="s">
        <v>93</v>
      </c>
      <c r="B237">
        <v>0</v>
      </c>
      <c r="D237" t="s">
        <v>91</v>
      </c>
      <c r="E237">
        <v>0</v>
      </c>
      <c r="G237" t="s">
        <v>93</v>
      </c>
      <c r="H237">
        <v>0</v>
      </c>
    </row>
    <row r="238" spans="1:8" ht="12.75">
      <c r="A238" t="s">
        <v>94</v>
      </c>
      <c r="B238">
        <v>0</v>
      </c>
      <c r="D238" t="s">
        <v>93</v>
      </c>
      <c r="E238">
        <v>0</v>
      </c>
      <c r="G238" t="s">
        <v>94</v>
      </c>
      <c r="H238">
        <v>0</v>
      </c>
    </row>
    <row r="239" spans="1:8" ht="12.75">
      <c r="A239" t="s">
        <v>95</v>
      </c>
      <c r="B239">
        <v>0</v>
      </c>
      <c r="D239" t="s">
        <v>94</v>
      </c>
      <c r="E239">
        <v>0</v>
      </c>
      <c r="G239" t="s">
        <v>95</v>
      </c>
      <c r="H239">
        <v>0</v>
      </c>
    </row>
    <row r="240" spans="1:8" ht="12.75">
      <c r="A240" t="s">
        <v>96</v>
      </c>
      <c r="B240">
        <v>0</v>
      </c>
      <c r="D240" t="s">
        <v>96</v>
      </c>
      <c r="E240">
        <v>0</v>
      </c>
      <c r="G240" t="s">
        <v>96</v>
      </c>
      <c r="H240">
        <v>0</v>
      </c>
    </row>
    <row r="241" spans="1:4" ht="12.75">
      <c r="A241" t="s">
        <v>97</v>
      </c>
      <c r="D241" t="s">
        <v>97</v>
      </c>
    </row>
    <row r="242" spans="1:4" ht="12.75">
      <c r="A242" t="s">
        <v>98</v>
      </c>
      <c r="D242" t="s">
        <v>98</v>
      </c>
    </row>
    <row r="246" ht="12.75">
      <c r="A246" t="s">
        <v>54</v>
      </c>
    </row>
    <row r="247" spans="1:4" ht="12.75">
      <c r="A247" t="s">
        <v>186</v>
      </c>
      <c r="D247" t="s">
        <v>53</v>
      </c>
    </row>
    <row r="248" spans="1:5" ht="12.75">
      <c r="A248" s="2" t="s">
        <v>58</v>
      </c>
      <c r="B248" s="2">
        <v>16.906474820143885</v>
      </c>
      <c r="D248" s="2" t="s">
        <v>115</v>
      </c>
      <c r="E248" s="2">
        <v>44.89051094890511</v>
      </c>
    </row>
    <row r="249" spans="1:5" ht="12.75">
      <c r="A249" s="2" t="s">
        <v>131</v>
      </c>
      <c r="B249" s="2">
        <v>9.112709832134293</v>
      </c>
      <c r="D249" s="2" t="s">
        <v>116</v>
      </c>
      <c r="E249" s="2">
        <v>26.642335766423358</v>
      </c>
    </row>
    <row r="250" spans="1:5" ht="12.75">
      <c r="A250" s="2" t="s">
        <v>59</v>
      </c>
      <c r="B250" s="2">
        <v>8.752997601918464</v>
      </c>
      <c r="D250" s="2" t="s">
        <v>134</v>
      </c>
      <c r="E250" s="2">
        <v>5.839416058394161</v>
      </c>
    </row>
    <row r="251" spans="1:5" ht="12.75">
      <c r="A251" s="2" t="s">
        <v>61</v>
      </c>
      <c r="B251" s="2">
        <v>8.752997601918464</v>
      </c>
      <c r="C251">
        <f>SUM(B248:B251)</f>
        <v>43.52517985611511</v>
      </c>
      <c r="D251" t="s">
        <v>122</v>
      </c>
      <c r="E251">
        <v>4.744525547445255</v>
      </c>
    </row>
    <row r="252" spans="1:5" ht="12.75">
      <c r="A252" s="2" t="s">
        <v>127</v>
      </c>
      <c r="B252" s="2">
        <v>7.793764988009593</v>
      </c>
      <c r="D252" t="s">
        <v>125</v>
      </c>
      <c r="E252">
        <v>3.2846715328467155</v>
      </c>
    </row>
    <row r="253" spans="1:5" ht="12.75">
      <c r="A253" s="2" t="s">
        <v>134</v>
      </c>
      <c r="B253" s="2">
        <v>7.793764988009593</v>
      </c>
      <c r="D253" t="s">
        <v>58</v>
      </c>
      <c r="E253">
        <v>2.9197080291970803</v>
      </c>
    </row>
    <row r="254" spans="1:5" ht="12.75">
      <c r="A254" s="2" t="s">
        <v>132</v>
      </c>
      <c r="B254" s="2">
        <v>5.155875299760192</v>
      </c>
      <c r="D254" t="s">
        <v>114</v>
      </c>
      <c r="E254">
        <v>2.9197080291970803</v>
      </c>
    </row>
    <row r="255" spans="1:5" ht="12.75">
      <c r="A255" t="s">
        <v>114</v>
      </c>
      <c r="B255">
        <v>4.916067146282973</v>
      </c>
      <c r="D255" t="s">
        <v>127</v>
      </c>
      <c r="E255">
        <v>2.5547445255474455</v>
      </c>
    </row>
    <row r="256" spans="1:5" ht="12.75">
      <c r="A256" t="s">
        <v>124</v>
      </c>
      <c r="B256">
        <v>4.556354916067146</v>
      </c>
      <c r="D256" t="s">
        <v>124</v>
      </c>
      <c r="E256">
        <v>1.4598540145985401</v>
      </c>
    </row>
    <row r="257" spans="1:5" ht="12.75">
      <c r="A257" t="s">
        <v>123</v>
      </c>
      <c r="B257">
        <v>4.316546762589928</v>
      </c>
      <c r="D257" t="s">
        <v>121</v>
      </c>
      <c r="E257">
        <v>0.7299270072992701</v>
      </c>
    </row>
    <row r="258" spans="1:5" ht="12.75">
      <c r="A258" t="s">
        <v>133</v>
      </c>
      <c r="B258">
        <v>3.7170263788968825</v>
      </c>
      <c r="D258" t="s">
        <v>123</v>
      </c>
      <c r="E258">
        <v>0.7299270072992701</v>
      </c>
    </row>
    <row r="259" spans="1:5" ht="12.75">
      <c r="A259" t="s">
        <v>122</v>
      </c>
      <c r="B259">
        <v>2.877697841726619</v>
      </c>
      <c r="D259" t="s">
        <v>128</v>
      </c>
      <c r="E259">
        <v>0.7299270072992701</v>
      </c>
    </row>
    <row r="260" spans="1:5" ht="12.75">
      <c r="A260" t="s">
        <v>118</v>
      </c>
      <c r="B260">
        <v>2.278177458033573</v>
      </c>
      <c r="D260" t="s">
        <v>132</v>
      </c>
      <c r="E260">
        <v>0.7299270072992701</v>
      </c>
    </row>
    <row r="261" spans="1:5" ht="12.75">
      <c r="A261" t="s">
        <v>93</v>
      </c>
      <c r="B261">
        <v>2.158273381294964</v>
      </c>
      <c r="D261" t="s">
        <v>133</v>
      </c>
      <c r="E261">
        <v>0.7299270072992701</v>
      </c>
    </row>
    <row r="262" spans="1:5" ht="12.75">
      <c r="A262" t="s">
        <v>135</v>
      </c>
      <c r="B262">
        <v>1.4388489208633095</v>
      </c>
      <c r="D262" t="s">
        <v>112</v>
      </c>
      <c r="E262">
        <v>0.36496350364963503</v>
      </c>
    </row>
    <row r="263" spans="1:5" ht="12.75">
      <c r="A263" t="s">
        <v>116</v>
      </c>
      <c r="B263">
        <v>1.3189448441247003</v>
      </c>
      <c r="D263" t="s">
        <v>131</v>
      </c>
      <c r="E263">
        <v>0.36496350364963503</v>
      </c>
    </row>
    <row r="264" spans="1:5" ht="12.75">
      <c r="A264" t="s">
        <v>128</v>
      </c>
      <c r="B264">
        <v>1.3189448441247003</v>
      </c>
      <c r="D264" t="s">
        <v>135</v>
      </c>
      <c r="E264">
        <v>0.36496350364963503</v>
      </c>
    </row>
    <row r="265" spans="1:5" ht="12.75">
      <c r="A265" t="s">
        <v>112</v>
      </c>
      <c r="B265">
        <v>0.9592326139088728</v>
      </c>
      <c r="D265" t="s">
        <v>59</v>
      </c>
      <c r="E265">
        <v>0</v>
      </c>
    </row>
    <row r="266" spans="1:5" ht="12.75">
      <c r="A266" t="s">
        <v>115</v>
      </c>
      <c r="B266">
        <v>0.9592326139088728</v>
      </c>
      <c r="D266" t="s">
        <v>60</v>
      </c>
      <c r="E266">
        <v>0</v>
      </c>
    </row>
    <row r="267" spans="1:5" ht="12.75">
      <c r="A267" t="s">
        <v>121</v>
      </c>
      <c r="B267">
        <v>0.9592326139088728</v>
      </c>
      <c r="D267" t="s">
        <v>61</v>
      </c>
      <c r="E267">
        <v>0</v>
      </c>
    </row>
    <row r="268" spans="1:5" ht="12.75">
      <c r="A268" t="s">
        <v>113</v>
      </c>
      <c r="B268">
        <v>0.5995203836930456</v>
      </c>
      <c r="D268" t="s">
        <v>108</v>
      </c>
      <c r="E268">
        <v>0</v>
      </c>
    </row>
    <row r="269" spans="1:5" ht="12.75">
      <c r="A269" t="s">
        <v>119</v>
      </c>
      <c r="B269">
        <v>0.5995203836930456</v>
      </c>
      <c r="D269" t="s">
        <v>109</v>
      </c>
      <c r="E269">
        <v>0</v>
      </c>
    </row>
    <row r="270" spans="1:5" ht="12.75">
      <c r="A270" t="s">
        <v>86</v>
      </c>
      <c r="B270">
        <v>0.5995203836930456</v>
      </c>
      <c r="D270" t="s">
        <v>110</v>
      </c>
      <c r="E270">
        <v>0</v>
      </c>
    </row>
    <row r="271" spans="1:5" ht="12.75">
      <c r="A271" t="s">
        <v>60</v>
      </c>
      <c r="B271">
        <v>0.3597122302158274</v>
      </c>
      <c r="D271" t="s">
        <v>111</v>
      </c>
      <c r="E271">
        <v>0</v>
      </c>
    </row>
    <row r="272" spans="1:5" ht="12.75">
      <c r="A272" t="s">
        <v>120</v>
      </c>
      <c r="B272">
        <v>0.3597122302158274</v>
      </c>
      <c r="D272" t="s">
        <v>113</v>
      </c>
      <c r="E272">
        <v>0</v>
      </c>
    </row>
    <row r="273" spans="1:5" ht="12.75">
      <c r="A273" t="s">
        <v>85</v>
      </c>
      <c r="B273">
        <v>0.3597122302158274</v>
      </c>
      <c r="D273" t="s">
        <v>117</v>
      </c>
      <c r="E273">
        <v>0</v>
      </c>
    </row>
    <row r="274" spans="1:5" ht="12.75">
      <c r="A274" t="s">
        <v>88</v>
      </c>
      <c r="B274">
        <v>0.2398081534772182</v>
      </c>
      <c r="D274" t="s">
        <v>118</v>
      </c>
      <c r="E274">
        <v>0</v>
      </c>
    </row>
    <row r="275" spans="1:5" ht="12.75">
      <c r="A275" t="s">
        <v>95</v>
      </c>
      <c r="B275">
        <v>0.2398081534772182</v>
      </c>
      <c r="D275" t="s">
        <v>119</v>
      </c>
      <c r="E275">
        <v>0</v>
      </c>
    </row>
    <row r="276" spans="1:5" ht="12.75">
      <c r="A276" t="s">
        <v>111</v>
      </c>
      <c r="B276">
        <v>0.1199040767386091</v>
      </c>
      <c r="D276" t="s">
        <v>120</v>
      </c>
      <c r="E276">
        <v>0</v>
      </c>
    </row>
    <row r="277" spans="1:5" ht="12.75">
      <c r="A277" t="s">
        <v>126</v>
      </c>
      <c r="B277">
        <v>0.1199040767386091</v>
      </c>
      <c r="D277" t="s">
        <v>126</v>
      </c>
      <c r="E277">
        <v>0</v>
      </c>
    </row>
    <row r="278" spans="1:5" ht="12.75">
      <c r="A278" t="s">
        <v>130</v>
      </c>
      <c r="B278">
        <v>0.1199040767386091</v>
      </c>
      <c r="D278" t="s">
        <v>129</v>
      </c>
      <c r="E278">
        <v>0</v>
      </c>
    </row>
    <row r="279" spans="1:5" ht="12.75">
      <c r="A279" t="s">
        <v>87</v>
      </c>
      <c r="B279">
        <v>0.1199040767386091</v>
      </c>
      <c r="D279" t="s">
        <v>130</v>
      </c>
      <c r="E279">
        <v>0</v>
      </c>
    </row>
    <row r="280" spans="1:5" ht="12.75">
      <c r="A280" t="s">
        <v>90</v>
      </c>
      <c r="B280">
        <v>0.1199040767386091</v>
      </c>
      <c r="D280" t="s">
        <v>136</v>
      </c>
      <c r="E280">
        <v>0</v>
      </c>
    </row>
    <row r="281" spans="1:5" ht="12.75">
      <c r="A281" t="s">
        <v>108</v>
      </c>
      <c r="B281">
        <v>0</v>
      </c>
      <c r="D281" t="s">
        <v>85</v>
      </c>
      <c r="E281">
        <v>0</v>
      </c>
    </row>
    <row r="282" spans="1:5" ht="12.75">
      <c r="A282" t="s">
        <v>109</v>
      </c>
      <c r="B282">
        <v>0</v>
      </c>
      <c r="D282" t="s">
        <v>86</v>
      </c>
      <c r="E282">
        <v>0</v>
      </c>
    </row>
    <row r="283" spans="1:5" ht="12.75">
      <c r="A283" t="s">
        <v>110</v>
      </c>
      <c r="B283">
        <v>0</v>
      </c>
      <c r="D283" t="s">
        <v>87</v>
      </c>
      <c r="E283">
        <v>0</v>
      </c>
    </row>
    <row r="284" spans="1:5" ht="12.75">
      <c r="A284" t="s">
        <v>117</v>
      </c>
      <c r="B284">
        <v>0</v>
      </c>
      <c r="D284" t="s">
        <v>88</v>
      </c>
      <c r="E284">
        <v>0</v>
      </c>
    </row>
    <row r="285" spans="1:5" ht="12.75">
      <c r="A285" t="s">
        <v>125</v>
      </c>
      <c r="B285">
        <v>0</v>
      </c>
      <c r="D285" t="s">
        <v>89</v>
      </c>
      <c r="E285">
        <v>0</v>
      </c>
    </row>
    <row r="286" spans="1:5" ht="12.75">
      <c r="A286" t="s">
        <v>129</v>
      </c>
      <c r="B286">
        <v>0</v>
      </c>
      <c r="D286" t="s">
        <v>90</v>
      </c>
      <c r="E286">
        <v>0</v>
      </c>
    </row>
    <row r="287" spans="1:5" ht="12.75">
      <c r="A287" t="s">
        <v>136</v>
      </c>
      <c r="B287">
        <v>0</v>
      </c>
      <c r="D287" t="s">
        <v>91</v>
      </c>
      <c r="E287">
        <v>0</v>
      </c>
    </row>
    <row r="288" spans="1:5" ht="12.75">
      <c r="A288" t="s">
        <v>89</v>
      </c>
      <c r="B288">
        <v>0</v>
      </c>
      <c r="D288" t="s">
        <v>92</v>
      </c>
      <c r="E288">
        <v>0</v>
      </c>
    </row>
    <row r="289" spans="1:5" ht="12.75">
      <c r="A289" t="s">
        <v>91</v>
      </c>
      <c r="B289">
        <v>0</v>
      </c>
      <c r="D289" t="s">
        <v>93</v>
      </c>
      <c r="E289">
        <v>0</v>
      </c>
    </row>
    <row r="290" spans="1:5" ht="12.75">
      <c r="A290" t="s">
        <v>92</v>
      </c>
      <c r="B290">
        <v>0</v>
      </c>
      <c r="D290" t="s">
        <v>94</v>
      </c>
      <c r="E290">
        <v>0</v>
      </c>
    </row>
    <row r="291" spans="1:5" ht="12.75">
      <c r="A291" t="s">
        <v>94</v>
      </c>
      <c r="B291">
        <v>0</v>
      </c>
      <c r="D291" t="s">
        <v>95</v>
      </c>
      <c r="E291">
        <v>0</v>
      </c>
    </row>
    <row r="292" spans="1:5" ht="12.75">
      <c r="A292" t="s">
        <v>96</v>
      </c>
      <c r="B292">
        <v>0</v>
      </c>
      <c r="D292" t="s">
        <v>96</v>
      </c>
      <c r="E292">
        <v>0</v>
      </c>
    </row>
    <row r="293" spans="1:4" ht="12.75">
      <c r="A293" t="s">
        <v>97</v>
      </c>
      <c r="D293" t="s">
        <v>97</v>
      </c>
    </row>
    <row r="294" spans="1:4" ht="12.75">
      <c r="A294" t="s">
        <v>98</v>
      </c>
      <c r="D294" t="s">
        <v>98</v>
      </c>
    </row>
    <row r="298" spans="2:51" ht="12.75">
      <c r="B298" t="s">
        <v>55</v>
      </c>
      <c r="D298" t="s">
        <v>56</v>
      </c>
      <c r="E298" t="s">
        <v>58</v>
      </c>
      <c r="F298" t="s">
        <v>59</v>
      </c>
      <c r="G298" t="s">
        <v>60</v>
      </c>
      <c r="H298" t="s">
        <v>61</v>
      </c>
      <c r="I298" t="s">
        <v>108</v>
      </c>
      <c r="J298" t="s">
        <v>109</v>
      </c>
      <c r="K298" t="s">
        <v>110</v>
      </c>
      <c r="L298" t="s">
        <v>111</v>
      </c>
      <c r="M298" t="s">
        <v>112</v>
      </c>
      <c r="N298" t="s">
        <v>113</v>
      </c>
      <c r="O298" t="s">
        <v>114</v>
      </c>
      <c r="P298" t="s">
        <v>115</v>
      </c>
      <c r="Q298" t="s">
        <v>116</v>
      </c>
      <c r="R298" t="s">
        <v>117</v>
      </c>
      <c r="S298" t="s">
        <v>118</v>
      </c>
      <c r="T298" t="s">
        <v>119</v>
      </c>
      <c r="U298" t="s">
        <v>120</v>
      </c>
      <c r="V298" t="s">
        <v>121</v>
      </c>
      <c r="W298" t="s">
        <v>122</v>
      </c>
      <c r="X298" t="s">
        <v>123</v>
      </c>
      <c r="Y298" t="s">
        <v>124</v>
      </c>
      <c r="Z298" t="s">
        <v>125</v>
      </c>
      <c r="AA298" t="s">
        <v>126</v>
      </c>
      <c r="AB298" t="s">
        <v>127</v>
      </c>
      <c r="AC298" t="s">
        <v>128</v>
      </c>
      <c r="AD298" t="s">
        <v>129</v>
      </c>
      <c r="AE298" t="s">
        <v>130</v>
      </c>
      <c r="AF298" t="s">
        <v>131</v>
      </c>
      <c r="AG298" t="s">
        <v>132</v>
      </c>
      <c r="AH298" t="s">
        <v>133</v>
      </c>
      <c r="AI298" t="s">
        <v>134</v>
      </c>
      <c r="AJ298" t="s">
        <v>135</v>
      </c>
      <c r="AK298" t="s">
        <v>136</v>
      </c>
      <c r="AL298" t="s">
        <v>85</v>
      </c>
      <c r="AM298" t="s">
        <v>86</v>
      </c>
      <c r="AN298" t="s">
        <v>87</v>
      </c>
      <c r="AO298" t="s">
        <v>88</v>
      </c>
      <c r="AP298" t="s">
        <v>89</v>
      </c>
      <c r="AQ298" t="s">
        <v>90</v>
      </c>
      <c r="AR298" t="s">
        <v>91</v>
      </c>
      <c r="AS298" t="s">
        <v>92</v>
      </c>
      <c r="AT298" t="s">
        <v>93</v>
      </c>
      <c r="AU298" t="s">
        <v>94</v>
      </c>
      <c r="AV298" t="s">
        <v>95</v>
      </c>
      <c r="AW298" t="s">
        <v>96</v>
      </c>
      <c r="AX298" t="s">
        <v>97</v>
      </c>
      <c r="AY298" t="s">
        <v>98</v>
      </c>
    </row>
    <row r="299" spans="5:50" ht="12.75">
      <c r="E299">
        <v>697</v>
      </c>
      <c r="F299">
        <v>260</v>
      </c>
      <c r="G299">
        <v>125</v>
      </c>
      <c r="H299">
        <v>186</v>
      </c>
      <c r="I299">
        <v>0</v>
      </c>
      <c r="J299">
        <v>2</v>
      </c>
      <c r="K299">
        <v>0</v>
      </c>
      <c r="L299">
        <v>0</v>
      </c>
      <c r="M299">
        <v>13</v>
      </c>
      <c r="N299">
        <v>0</v>
      </c>
      <c r="O299">
        <v>0</v>
      </c>
      <c r="P299">
        <v>11</v>
      </c>
      <c r="Q299">
        <v>4</v>
      </c>
      <c r="R299">
        <v>0</v>
      </c>
      <c r="S299">
        <v>0</v>
      </c>
      <c r="T299">
        <v>0</v>
      </c>
      <c r="U299">
        <v>0</v>
      </c>
      <c r="V299">
        <v>5</v>
      </c>
      <c r="W299">
        <v>26</v>
      </c>
      <c r="X299">
        <v>11</v>
      </c>
      <c r="Y299">
        <v>66</v>
      </c>
      <c r="Z299">
        <v>0</v>
      </c>
      <c r="AA299">
        <v>0</v>
      </c>
      <c r="AB299">
        <v>3</v>
      </c>
      <c r="AC299">
        <v>16</v>
      </c>
      <c r="AD299">
        <v>1</v>
      </c>
      <c r="AE299">
        <v>0</v>
      </c>
      <c r="AF299">
        <v>13</v>
      </c>
      <c r="AG299">
        <v>18</v>
      </c>
      <c r="AH299">
        <v>24</v>
      </c>
      <c r="AI299">
        <v>28</v>
      </c>
      <c r="AJ299">
        <v>1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1</v>
      </c>
      <c r="AW299">
        <v>0</v>
      </c>
      <c r="AX299">
        <v>1511</v>
      </c>
    </row>
    <row r="300" spans="5:50" ht="12.75">
      <c r="E300">
        <v>774</v>
      </c>
      <c r="F300">
        <v>32</v>
      </c>
      <c r="G300">
        <v>12</v>
      </c>
      <c r="H300">
        <v>14</v>
      </c>
      <c r="I300">
        <v>1</v>
      </c>
      <c r="J300">
        <v>1</v>
      </c>
      <c r="K300">
        <v>0</v>
      </c>
      <c r="L300">
        <v>0</v>
      </c>
      <c r="M300">
        <v>6</v>
      </c>
      <c r="N300">
        <v>0</v>
      </c>
      <c r="O300">
        <v>3</v>
      </c>
      <c r="P300">
        <v>85</v>
      </c>
      <c r="Q300">
        <v>10</v>
      </c>
      <c r="R300">
        <v>0</v>
      </c>
      <c r="S300">
        <v>0</v>
      </c>
      <c r="T300">
        <v>0</v>
      </c>
      <c r="U300">
        <v>0</v>
      </c>
      <c r="V300">
        <v>54</v>
      </c>
      <c r="W300">
        <v>12</v>
      </c>
      <c r="X300">
        <v>4</v>
      </c>
      <c r="Y300">
        <v>38</v>
      </c>
      <c r="Z300">
        <v>0</v>
      </c>
      <c r="AA300">
        <v>0</v>
      </c>
      <c r="AB300">
        <v>1</v>
      </c>
      <c r="AC300">
        <v>27</v>
      </c>
      <c r="AD300">
        <v>0</v>
      </c>
      <c r="AE300">
        <v>6</v>
      </c>
      <c r="AF300">
        <v>0</v>
      </c>
      <c r="AG300">
        <v>56</v>
      </c>
      <c r="AH300">
        <v>23</v>
      </c>
      <c r="AI300">
        <v>51</v>
      </c>
      <c r="AJ300">
        <v>1</v>
      </c>
      <c r="AK300">
        <v>1</v>
      </c>
      <c r="AL300">
        <v>0</v>
      </c>
      <c r="AM300">
        <v>1</v>
      </c>
      <c r="AN300">
        <v>0</v>
      </c>
      <c r="AO300">
        <v>0</v>
      </c>
      <c r="AP300">
        <v>1</v>
      </c>
      <c r="AQ300">
        <v>0</v>
      </c>
      <c r="AR300">
        <v>0</v>
      </c>
      <c r="AS300">
        <v>1</v>
      </c>
      <c r="AT300">
        <v>0</v>
      </c>
      <c r="AU300">
        <v>0</v>
      </c>
      <c r="AV300">
        <v>2</v>
      </c>
      <c r="AW300">
        <v>0</v>
      </c>
      <c r="AX300">
        <v>1217</v>
      </c>
    </row>
    <row r="301" spans="5:50" ht="12.75">
      <c r="E301">
        <f aca="true" t="shared" si="7" ref="E301:AX301">SUM(E299:E300)</f>
        <v>1471</v>
      </c>
      <c r="F301">
        <f t="shared" si="7"/>
        <v>292</v>
      </c>
      <c r="G301">
        <f t="shared" si="7"/>
        <v>137</v>
      </c>
      <c r="H301">
        <f t="shared" si="7"/>
        <v>200</v>
      </c>
      <c r="I301">
        <f t="shared" si="7"/>
        <v>1</v>
      </c>
      <c r="J301">
        <f t="shared" si="7"/>
        <v>3</v>
      </c>
      <c r="K301">
        <f t="shared" si="7"/>
        <v>0</v>
      </c>
      <c r="L301">
        <f t="shared" si="7"/>
        <v>0</v>
      </c>
      <c r="M301">
        <f t="shared" si="7"/>
        <v>19</v>
      </c>
      <c r="N301">
        <f t="shared" si="7"/>
        <v>0</v>
      </c>
      <c r="O301">
        <f t="shared" si="7"/>
        <v>3</v>
      </c>
      <c r="P301">
        <f t="shared" si="7"/>
        <v>96</v>
      </c>
      <c r="Q301">
        <f t="shared" si="7"/>
        <v>14</v>
      </c>
      <c r="R301">
        <f t="shared" si="7"/>
        <v>0</v>
      </c>
      <c r="S301">
        <f t="shared" si="7"/>
        <v>0</v>
      </c>
      <c r="T301">
        <f t="shared" si="7"/>
        <v>0</v>
      </c>
      <c r="U301">
        <f t="shared" si="7"/>
        <v>0</v>
      </c>
      <c r="V301">
        <f t="shared" si="7"/>
        <v>59</v>
      </c>
      <c r="W301">
        <f t="shared" si="7"/>
        <v>38</v>
      </c>
      <c r="X301">
        <f t="shared" si="7"/>
        <v>15</v>
      </c>
      <c r="Y301">
        <f t="shared" si="7"/>
        <v>104</v>
      </c>
      <c r="Z301">
        <f t="shared" si="7"/>
        <v>0</v>
      </c>
      <c r="AA301">
        <f t="shared" si="7"/>
        <v>0</v>
      </c>
      <c r="AB301">
        <f t="shared" si="7"/>
        <v>4</v>
      </c>
      <c r="AC301">
        <f t="shared" si="7"/>
        <v>43</v>
      </c>
      <c r="AD301">
        <f t="shared" si="7"/>
        <v>1</v>
      </c>
      <c r="AE301">
        <f t="shared" si="7"/>
        <v>6</v>
      </c>
      <c r="AF301">
        <f t="shared" si="7"/>
        <v>13</v>
      </c>
      <c r="AG301">
        <f t="shared" si="7"/>
        <v>74</v>
      </c>
      <c r="AH301">
        <f t="shared" si="7"/>
        <v>47</v>
      </c>
      <c r="AI301">
        <f t="shared" si="7"/>
        <v>79</v>
      </c>
      <c r="AJ301">
        <f t="shared" si="7"/>
        <v>2</v>
      </c>
      <c r="AK301">
        <f t="shared" si="7"/>
        <v>1</v>
      </c>
      <c r="AL301">
        <f t="shared" si="7"/>
        <v>0</v>
      </c>
      <c r="AM301">
        <f t="shared" si="7"/>
        <v>1</v>
      </c>
      <c r="AN301">
        <f t="shared" si="7"/>
        <v>0</v>
      </c>
      <c r="AO301">
        <f t="shared" si="7"/>
        <v>0</v>
      </c>
      <c r="AP301">
        <f t="shared" si="7"/>
        <v>1</v>
      </c>
      <c r="AQ301">
        <f t="shared" si="7"/>
        <v>0</v>
      </c>
      <c r="AR301">
        <f t="shared" si="7"/>
        <v>0</v>
      </c>
      <c r="AS301">
        <f t="shared" si="7"/>
        <v>1</v>
      </c>
      <c r="AT301">
        <f t="shared" si="7"/>
        <v>0</v>
      </c>
      <c r="AU301">
        <f t="shared" si="7"/>
        <v>0</v>
      </c>
      <c r="AV301">
        <f t="shared" si="7"/>
        <v>3</v>
      </c>
      <c r="AW301">
        <f t="shared" si="7"/>
        <v>0</v>
      </c>
      <c r="AX301">
        <f t="shared" si="7"/>
        <v>2728</v>
      </c>
    </row>
    <row r="302" spans="5:49" ht="12.75">
      <c r="E302">
        <f aca="true" t="shared" si="8" ref="E302:AW302">E301/2728*100</f>
        <v>53.922287390029325</v>
      </c>
      <c r="F302">
        <f t="shared" si="8"/>
        <v>10.703812316715542</v>
      </c>
      <c r="G302">
        <f t="shared" si="8"/>
        <v>5.02199413489736</v>
      </c>
      <c r="H302">
        <f t="shared" si="8"/>
        <v>7.331378299120235</v>
      </c>
      <c r="I302">
        <f t="shared" si="8"/>
        <v>0.036656891495601175</v>
      </c>
      <c r="J302">
        <f t="shared" si="8"/>
        <v>0.10997067448680353</v>
      </c>
      <c r="K302">
        <f t="shared" si="8"/>
        <v>0</v>
      </c>
      <c r="L302">
        <f t="shared" si="8"/>
        <v>0</v>
      </c>
      <c r="M302">
        <f t="shared" si="8"/>
        <v>0.6964809384164222</v>
      </c>
      <c r="N302">
        <f t="shared" si="8"/>
        <v>0</v>
      </c>
      <c r="O302">
        <f t="shared" si="8"/>
        <v>0.10997067448680353</v>
      </c>
      <c r="P302">
        <f t="shared" si="8"/>
        <v>3.519061583577713</v>
      </c>
      <c r="Q302">
        <f t="shared" si="8"/>
        <v>0.5131964809384164</v>
      </c>
      <c r="R302">
        <f t="shared" si="8"/>
        <v>0</v>
      </c>
      <c r="S302">
        <f t="shared" si="8"/>
        <v>0</v>
      </c>
      <c r="T302">
        <f t="shared" si="8"/>
        <v>0</v>
      </c>
      <c r="U302">
        <f t="shared" si="8"/>
        <v>0</v>
      </c>
      <c r="V302">
        <f t="shared" si="8"/>
        <v>2.1627565982404695</v>
      </c>
      <c r="W302">
        <f t="shared" si="8"/>
        <v>1.3929618768328444</v>
      </c>
      <c r="X302">
        <f t="shared" si="8"/>
        <v>0.5498533724340177</v>
      </c>
      <c r="Y302">
        <f t="shared" si="8"/>
        <v>3.812316715542522</v>
      </c>
      <c r="Z302">
        <f t="shared" si="8"/>
        <v>0</v>
      </c>
      <c r="AA302">
        <f t="shared" si="8"/>
        <v>0</v>
      </c>
      <c r="AB302">
        <f t="shared" si="8"/>
        <v>0.1466275659824047</v>
      </c>
      <c r="AC302">
        <f t="shared" si="8"/>
        <v>1.5762463343108504</v>
      </c>
      <c r="AD302">
        <f t="shared" si="8"/>
        <v>0.036656891495601175</v>
      </c>
      <c r="AE302">
        <f t="shared" si="8"/>
        <v>0.21994134897360706</v>
      </c>
      <c r="AF302">
        <f t="shared" si="8"/>
        <v>0.47653958944281527</v>
      </c>
      <c r="AG302">
        <f t="shared" si="8"/>
        <v>2.7126099706744866</v>
      </c>
      <c r="AH302">
        <f t="shared" si="8"/>
        <v>1.722873900293255</v>
      </c>
      <c r="AI302">
        <f t="shared" si="8"/>
        <v>2.8958944281524923</v>
      </c>
      <c r="AJ302">
        <f t="shared" si="8"/>
        <v>0.07331378299120235</v>
      </c>
      <c r="AK302">
        <f t="shared" si="8"/>
        <v>0.036656891495601175</v>
      </c>
      <c r="AL302">
        <f t="shared" si="8"/>
        <v>0</v>
      </c>
      <c r="AM302">
        <f t="shared" si="8"/>
        <v>0.036656891495601175</v>
      </c>
      <c r="AN302">
        <f t="shared" si="8"/>
        <v>0</v>
      </c>
      <c r="AO302">
        <f t="shared" si="8"/>
        <v>0</v>
      </c>
      <c r="AP302">
        <f t="shared" si="8"/>
        <v>0.036656891495601175</v>
      </c>
      <c r="AQ302">
        <f t="shared" si="8"/>
        <v>0</v>
      </c>
      <c r="AR302">
        <f t="shared" si="8"/>
        <v>0</v>
      </c>
      <c r="AS302">
        <f t="shared" si="8"/>
        <v>0.036656891495601175</v>
      </c>
      <c r="AT302">
        <f t="shared" si="8"/>
        <v>0</v>
      </c>
      <c r="AU302">
        <f t="shared" si="8"/>
        <v>0</v>
      </c>
      <c r="AV302">
        <f t="shared" si="8"/>
        <v>0.10997067448680353</v>
      </c>
      <c r="AW302">
        <f t="shared" si="8"/>
        <v>0</v>
      </c>
    </row>
    <row r="305" ht="12.75">
      <c r="A305" t="s">
        <v>55</v>
      </c>
    </row>
    <row r="307" ht="12.75">
      <c r="A307" t="s">
        <v>189</v>
      </c>
    </row>
    <row r="308" spans="1:4" ht="12.75">
      <c r="A308" t="s">
        <v>58</v>
      </c>
      <c r="B308">
        <v>53.922287390029325</v>
      </c>
      <c r="D308">
        <v>6</v>
      </c>
    </row>
    <row r="309" spans="1:2" ht="12.75">
      <c r="A309" t="s">
        <v>59</v>
      </c>
      <c r="B309">
        <v>10.703812316715542</v>
      </c>
    </row>
    <row r="310" spans="1:2" ht="12.75">
      <c r="A310" t="s">
        <v>61</v>
      </c>
      <c r="B310">
        <v>7.331378299120235</v>
      </c>
    </row>
    <row r="311" spans="1:2" ht="12.75">
      <c r="A311" t="s">
        <v>60</v>
      </c>
      <c r="B311">
        <v>5.02199413489736</v>
      </c>
    </row>
    <row r="312" spans="1:2" ht="12.75">
      <c r="A312" t="s">
        <v>124</v>
      </c>
      <c r="B312">
        <v>3.812316715542522</v>
      </c>
    </row>
    <row r="313" spans="1:2" ht="12.75">
      <c r="A313" t="s">
        <v>115</v>
      </c>
      <c r="B313">
        <v>3.519061583577713</v>
      </c>
    </row>
    <row r="314" spans="1:2" ht="12.75">
      <c r="A314" t="s">
        <v>134</v>
      </c>
      <c r="B314">
        <v>2.8958944281524923</v>
      </c>
    </row>
    <row r="315" spans="1:2" ht="12.75">
      <c r="A315" t="s">
        <v>132</v>
      </c>
      <c r="B315">
        <v>2.7126099706744866</v>
      </c>
    </row>
    <row r="316" spans="1:2" ht="12.75">
      <c r="A316" t="s">
        <v>121</v>
      </c>
      <c r="B316">
        <v>2.1627565982404695</v>
      </c>
    </row>
    <row r="317" spans="1:2" ht="12.75">
      <c r="A317" t="s">
        <v>133</v>
      </c>
      <c r="B317">
        <v>1.722873900293255</v>
      </c>
    </row>
    <row r="318" spans="1:2" ht="12.75">
      <c r="A318" t="s">
        <v>128</v>
      </c>
      <c r="B318">
        <v>1.5762463343108504</v>
      </c>
    </row>
    <row r="319" spans="1:2" ht="12.75">
      <c r="A319" t="s">
        <v>122</v>
      </c>
      <c r="B319">
        <v>1.3929618768328444</v>
      </c>
    </row>
    <row r="320" spans="1:2" ht="12.75">
      <c r="A320" t="s">
        <v>112</v>
      </c>
      <c r="B320">
        <v>0.6964809384164222</v>
      </c>
    </row>
    <row r="321" spans="1:2" ht="12.75">
      <c r="A321" t="s">
        <v>123</v>
      </c>
      <c r="B321">
        <v>0.5498533724340177</v>
      </c>
    </row>
    <row r="322" spans="1:2" ht="12.75">
      <c r="A322" t="s">
        <v>116</v>
      </c>
      <c r="B322">
        <v>0.5131964809384164</v>
      </c>
    </row>
    <row r="323" spans="1:2" ht="12.75">
      <c r="A323" t="s">
        <v>131</v>
      </c>
      <c r="B323">
        <v>0.47653958944281527</v>
      </c>
    </row>
    <row r="324" spans="1:2" ht="12.75">
      <c r="A324" t="s">
        <v>130</v>
      </c>
      <c r="B324">
        <v>0.21994134897360706</v>
      </c>
    </row>
    <row r="325" spans="1:2" ht="12.75">
      <c r="A325" t="s">
        <v>127</v>
      </c>
      <c r="B325">
        <v>0.1466275659824047</v>
      </c>
    </row>
    <row r="326" spans="1:2" ht="12.75">
      <c r="A326" t="s">
        <v>109</v>
      </c>
      <c r="B326">
        <v>0.10997067448680353</v>
      </c>
    </row>
    <row r="327" spans="1:2" ht="12.75">
      <c r="A327" t="s">
        <v>114</v>
      </c>
      <c r="B327">
        <v>0.10997067448680353</v>
      </c>
    </row>
    <row r="328" spans="1:2" ht="12.75">
      <c r="A328" t="s">
        <v>95</v>
      </c>
      <c r="B328">
        <v>0.10997067448680353</v>
      </c>
    </row>
    <row r="329" spans="1:2" ht="12.75">
      <c r="A329" t="s">
        <v>135</v>
      </c>
      <c r="B329">
        <v>0.07331378299120235</v>
      </c>
    </row>
    <row r="330" spans="1:2" ht="12.75">
      <c r="A330" t="s">
        <v>108</v>
      </c>
      <c r="B330">
        <v>0.036656891495601175</v>
      </c>
    </row>
    <row r="331" spans="1:2" ht="12.75">
      <c r="A331" t="s">
        <v>129</v>
      </c>
      <c r="B331">
        <v>0.036656891495601175</v>
      </c>
    </row>
    <row r="332" spans="1:2" ht="12.75">
      <c r="A332" t="s">
        <v>136</v>
      </c>
      <c r="B332">
        <v>0.036656891495601175</v>
      </c>
    </row>
    <row r="333" spans="1:2" ht="12.75">
      <c r="A333" t="s">
        <v>86</v>
      </c>
      <c r="B333">
        <v>0.036656891495601175</v>
      </c>
    </row>
    <row r="334" spans="1:2" ht="12.75">
      <c r="A334" t="s">
        <v>89</v>
      </c>
      <c r="B334">
        <v>0.036656891495601175</v>
      </c>
    </row>
    <row r="335" spans="1:2" ht="12.75">
      <c r="A335" t="s">
        <v>92</v>
      </c>
      <c r="B335">
        <v>0.036656891495601175</v>
      </c>
    </row>
    <row r="336" spans="1:2" ht="12.75">
      <c r="A336" t="s">
        <v>110</v>
      </c>
      <c r="B336">
        <v>0</v>
      </c>
    </row>
    <row r="337" spans="1:2" ht="12.75">
      <c r="A337" t="s">
        <v>111</v>
      </c>
      <c r="B337">
        <v>0</v>
      </c>
    </row>
    <row r="338" spans="1:2" ht="12.75">
      <c r="A338" t="s">
        <v>113</v>
      </c>
      <c r="B338">
        <v>0</v>
      </c>
    </row>
    <row r="339" spans="1:2" ht="12.75">
      <c r="A339" t="s">
        <v>117</v>
      </c>
      <c r="B339">
        <v>0</v>
      </c>
    </row>
    <row r="340" spans="1:2" ht="12.75">
      <c r="A340" t="s">
        <v>118</v>
      </c>
      <c r="B340">
        <v>0</v>
      </c>
    </row>
    <row r="341" spans="1:2" ht="12.75">
      <c r="A341" t="s">
        <v>119</v>
      </c>
      <c r="B341">
        <v>0</v>
      </c>
    </row>
    <row r="342" spans="1:2" ht="12.75">
      <c r="A342" t="s">
        <v>120</v>
      </c>
      <c r="B342">
        <v>0</v>
      </c>
    </row>
    <row r="343" spans="1:2" ht="12.75">
      <c r="A343" t="s">
        <v>125</v>
      </c>
      <c r="B343">
        <v>0</v>
      </c>
    </row>
    <row r="344" spans="1:2" ht="12.75">
      <c r="A344" t="s">
        <v>126</v>
      </c>
      <c r="B344">
        <v>0</v>
      </c>
    </row>
    <row r="345" spans="1:2" ht="12.75">
      <c r="A345" t="s">
        <v>85</v>
      </c>
      <c r="B345">
        <v>0</v>
      </c>
    </row>
    <row r="346" spans="1:2" ht="12.75">
      <c r="A346" t="s">
        <v>87</v>
      </c>
      <c r="B346">
        <v>0</v>
      </c>
    </row>
    <row r="347" spans="1:2" ht="12.75">
      <c r="A347" t="s">
        <v>88</v>
      </c>
      <c r="B347">
        <v>0</v>
      </c>
    </row>
    <row r="348" spans="1:2" ht="12.75">
      <c r="A348" t="s">
        <v>90</v>
      </c>
      <c r="B348">
        <v>0</v>
      </c>
    </row>
    <row r="349" spans="1:2" ht="12.75">
      <c r="A349" t="s">
        <v>91</v>
      </c>
      <c r="B349">
        <v>0</v>
      </c>
    </row>
    <row r="350" spans="1:2" ht="12.75">
      <c r="A350" t="s">
        <v>93</v>
      </c>
      <c r="B350">
        <v>0</v>
      </c>
    </row>
    <row r="351" spans="1:2" ht="12.75">
      <c r="A351" t="s">
        <v>94</v>
      </c>
      <c r="B351">
        <v>0</v>
      </c>
    </row>
    <row r="352" spans="1:2" ht="12.75">
      <c r="A352" t="s">
        <v>96</v>
      </c>
      <c r="B352">
        <v>0</v>
      </c>
    </row>
    <row r="353" ht="12.75">
      <c r="A353" t="s">
        <v>97</v>
      </c>
    </row>
    <row r="354" ht="12.75">
      <c r="A354" t="s">
        <v>98</v>
      </c>
    </row>
    <row r="356" spans="2:51" ht="12.75">
      <c r="B356" t="s">
        <v>55</v>
      </c>
      <c r="C356" t="s">
        <v>56</v>
      </c>
      <c r="D356" s="1" t="s">
        <v>57</v>
      </c>
      <c r="E356" t="s">
        <v>58</v>
      </c>
      <c r="F356" t="s">
        <v>59</v>
      </c>
      <c r="G356" t="s">
        <v>60</v>
      </c>
      <c r="H356" t="s">
        <v>61</v>
      </c>
      <c r="I356" t="s">
        <v>108</v>
      </c>
      <c r="J356" t="s">
        <v>109</v>
      </c>
      <c r="K356" t="s">
        <v>110</v>
      </c>
      <c r="L356" t="s">
        <v>111</v>
      </c>
      <c r="M356" t="s">
        <v>112</v>
      </c>
      <c r="N356" t="s">
        <v>113</v>
      </c>
      <c r="O356" t="s">
        <v>114</v>
      </c>
      <c r="P356" t="s">
        <v>115</v>
      </c>
      <c r="Q356" t="s">
        <v>116</v>
      </c>
      <c r="R356" t="s">
        <v>117</v>
      </c>
      <c r="S356" t="s">
        <v>118</v>
      </c>
      <c r="T356" t="s">
        <v>119</v>
      </c>
      <c r="U356" t="s">
        <v>120</v>
      </c>
      <c r="V356" t="s">
        <v>121</v>
      </c>
      <c r="W356" t="s">
        <v>122</v>
      </c>
      <c r="X356" t="s">
        <v>123</v>
      </c>
      <c r="Y356" t="s">
        <v>124</v>
      </c>
      <c r="Z356" t="s">
        <v>125</v>
      </c>
      <c r="AA356" t="s">
        <v>126</v>
      </c>
      <c r="AB356" t="s">
        <v>127</v>
      </c>
      <c r="AC356" t="s">
        <v>128</v>
      </c>
      <c r="AD356" t="s">
        <v>129</v>
      </c>
      <c r="AE356" t="s">
        <v>130</v>
      </c>
      <c r="AF356" t="s">
        <v>131</v>
      </c>
      <c r="AG356" t="s">
        <v>132</v>
      </c>
      <c r="AH356" t="s">
        <v>133</v>
      </c>
      <c r="AI356" t="s">
        <v>134</v>
      </c>
      <c r="AJ356" t="s">
        <v>135</v>
      </c>
      <c r="AK356" t="s">
        <v>136</v>
      </c>
      <c r="AL356" t="s">
        <v>85</v>
      </c>
      <c r="AM356" t="s">
        <v>86</v>
      </c>
      <c r="AN356" t="s">
        <v>87</v>
      </c>
      <c r="AO356" t="s">
        <v>88</v>
      </c>
      <c r="AP356" t="s">
        <v>89</v>
      </c>
      <c r="AQ356" t="s">
        <v>90</v>
      </c>
      <c r="AR356" t="s">
        <v>91</v>
      </c>
      <c r="AS356" t="s">
        <v>92</v>
      </c>
      <c r="AT356" t="s">
        <v>93</v>
      </c>
      <c r="AU356" t="s">
        <v>94</v>
      </c>
      <c r="AV356" t="s">
        <v>95</v>
      </c>
      <c r="AW356" t="s">
        <v>96</v>
      </c>
      <c r="AX356" t="s">
        <v>97</v>
      </c>
      <c r="AY356" t="s">
        <v>98</v>
      </c>
    </row>
    <row r="357" spans="1:50" ht="12.75">
      <c r="A357" t="s">
        <v>170</v>
      </c>
      <c r="B357">
        <v>-0.529967675881017</v>
      </c>
      <c r="C357">
        <v>0.425761018278331</v>
      </c>
      <c r="D357" s="34" t="s">
        <v>171</v>
      </c>
      <c r="E357">
        <v>16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1</v>
      </c>
      <c r="Q357">
        <v>1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3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1</v>
      </c>
      <c r="AH357">
        <v>1</v>
      </c>
      <c r="AI357">
        <v>0</v>
      </c>
      <c r="AJ357">
        <v>1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f>SUM(E357:AW357)</f>
        <v>24</v>
      </c>
    </row>
    <row r="358" spans="1:50" ht="12.75">
      <c r="A358" t="s">
        <v>172</v>
      </c>
      <c r="B358">
        <v>-0.56253874076245</v>
      </c>
      <c r="C358">
        <v>0.927765198076091</v>
      </c>
      <c r="D358" s="34" t="s">
        <v>171</v>
      </c>
      <c r="E358">
        <v>32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1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1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1</v>
      </c>
      <c r="AT358">
        <v>0</v>
      </c>
      <c r="AU358">
        <v>0</v>
      </c>
      <c r="AV358">
        <v>0</v>
      </c>
      <c r="AW358">
        <v>0</v>
      </c>
      <c r="AX358">
        <f>SUM(E358:AW358)</f>
        <v>35</v>
      </c>
    </row>
    <row r="359" spans="1:50" ht="12.75">
      <c r="A359" t="s">
        <v>173</v>
      </c>
      <c r="B359">
        <v>-0.918384852002654</v>
      </c>
      <c r="C359">
        <v>0.301104329165143</v>
      </c>
      <c r="D359" s="34" t="s">
        <v>171</v>
      </c>
      <c r="E359">
        <v>64</v>
      </c>
      <c r="F359">
        <v>4</v>
      </c>
      <c r="G359">
        <v>2</v>
      </c>
      <c r="H359">
        <v>1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1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1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2</v>
      </c>
      <c r="AJ359">
        <v>9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2</v>
      </c>
      <c r="AT359">
        <v>0</v>
      </c>
      <c r="AU359">
        <v>0</v>
      </c>
      <c r="AV359">
        <v>1</v>
      </c>
      <c r="AW359">
        <v>0</v>
      </c>
      <c r="AX359">
        <f>SUM(E359:AW359)</f>
        <v>87</v>
      </c>
    </row>
    <row r="360" spans="1:50" ht="12.75">
      <c r="A360" t="s">
        <v>174</v>
      </c>
      <c r="B360">
        <v>-0.973485069766839</v>
      </c>
      <c r="C360">
        <v>0.476703409099117</v>
      </c>
      <c r="D360" s="34" t="s">
        <v>171</v>
      </c>
      <c r="E360">
        <v>23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1</v>
      </c>
      <c r="N360">
        <v>0</v>
      </c>
      <c r="O360">
        <v>0</v>
      </c>
      <c r="P360">
        <v>1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1</v>
      </c>
      <c r="AI360">
        <v>1</v>
      </c>
      <c r="AJ360">
        <v>4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1</v>
      </c>
      <c r="AT360">
        <v>0</v>
      </c>
      <c r="AU360">
        <v>0</v>
      </c>
      <c r="AV360">
        <v>0</v>
      </c>
      <c r="AW360">
        <v>1</v>
      </c>
      <c r="AX360">
        <f>SUM(E360:AW360)</f>
        <v>33</v>
      </c>
    </row>
    <row r="361" spans="5:50" ht="12.75">
      <c r="E361">
        <f aca="true" t="shared" si="9" ref="E361:AX361">SUM(E357:E360)</f>
        <v>135</v>
      </c>
      <c r="F361">
        <f t="shared" si="9"/>
        <v>4</v>
      </c>
      <c r="G361">
        <f t="shared" si="9"/>
        <v>2</v>
      </c>
      <c r="H361">
        <f t="shared" si="9"/>
        <v>1</v>
      </c>
      <c r="I361">
        <f t="shared" si="9"/>
        <v>0</v>
      </c>
      <c r="J361">
        <f t="shared" si="9"/>
        <v>0</v>
      </c>
      <c r="K361">
        <f t="shared" si="9"/>
        <v>0</v>
      </c>
      <c r="L361">
        <f t="shared" si="9"/>
        <v>0</v>
      </c>
      <c r="M361">
        <f t="shared" si="9"/>
        <v>1</v>
      </c>
      <c r="N361">
        <f t="shared" si="9"/>
        <v>0</v>
      </c>
      <c r="O361">
        <f t="shared" si="9"/>
        <v>0</v>
      </c>
      <c r="P361">
        <f t="shared" si="9"/>
        <v>3</v>
      </c>
      <c r="Q361">
        <f t="shared" si="9"/>
        <v>2</v>
      </c>
      <c r="R361">
        <f t="shared" si="9"/>
        <v>0</v>
      </c>
      <c r="S361">
        <f t="shared" si="9"/>
        <v>0</v>
      </c>
      <c r="T361">
        <f t="shared" si="9"/>
        <v>0</v>
      </c>
      <c r="U361">
        <f t="shared" si="9"/>
        <v>0</v>
      </c>
      <c r="V361">
        <f t="shared" si="9"/>
        <v>0</v>
      </c>
      <c r="W361">
        <f t="shared" si="9"/>
        <v>0</v>
      </c>
      <c r="X361">
        <f t="shared" si="9"/>
        <v>4</v>
      </c>
      <c r="Y361">
        <f t="shared" si="9"/>
        <v>1</v>
      </c>
      <c r="Z361">
        <f t="shared" si="9"/>
        <v>0</v>
      </c>
      <c r="AA361">
        <f t="shared" si="9"/>
        <v>0</v>
      </c>
      <c r="AB361">
        <f t="shared" si="9"/>
        <v>0</v>
      </c>
      <c r="AC361">
        <f t="shared" si="9"/>
        <v>0</v>
      </c>
      <c r="AD361">
        <f t="shared" si="9"/>
        <v>0</v>
      </c>
      <c r="AE361">
        <f t="shared" si="9"/>
        <v>0</v>
      </c>
      <c r="AF361">
        <f t="shared" si="9"/>
        <v>0</v>
      </c>
      <c r="AG361">
        <f t="shared" si="9"/>
        <v>1</v>
      </c>
      <c r="AH361">
        <f t="shared" si="9"/>
        <v>2</v>
      </c>
      <c r="AI361">
        <f t="shared" si="9"/>
        <v>3</v>
      </c>
      <c r="AJ361">
        <f t="shared" si="9"/>
        <v>14</v>
      </c>
      <c r="AK361">
        <f t="shared" si="9"/>
        <v>0</v>
      </c>
      <c r="AL361">
        <f t="shared" si="9"/>
        <v>0</v>
      </c>
      <c r="AM361">
        <f t="shared" si="9"/>
        <v>0</v>
      </c>
      <c r="AN361">
        <f t="shared" si="9"/>
        <v>0</v>
      </c>
      <c r="AO361">
        <f t="shared" si="9"/>
        <v>0</v>
      </c>
      <c r="AP361">
        <f t="shared" si="9"/>
        <v>0</v>
      </c>
      <c r="AQ361">
        <f t="shared" si="9"/>
        <v>0</v>
      </c>
      <c r="AR361">
        <f t="shared" si="9"/>
        <v>0</v>
      </c>
      <c r="AS361">
        <f t="shared" si="9"/>
        <v>4</v>
      </c>
      <c r="AT361">
        <f t="shared" si="9"/>
        <v>0</v>
      </c>
      <c r="AU361">
        <f t="shared" si="9"/>
        <v>0</v>
      </c>
      <c r="AV361">
        <f t="shared" si="9"/>
        <v>1</v>
      </c>
      <c r="AW361">
        <f t="shared" si="9"/>
        <v>1</v>
      </c>
      <c r="AX361">
        <f t="shared" si="9"/>
        <v>179</v>
      </c>
    </row>
    <row r="362" spans="5:49" ht="12.75">
      <c r="E362">
        <f aca="true" t="shared" si="10" ref="E362:AW362">E361/179*100</f>
        <v>75.41899441340783</v>
      </c>
      <c r="F362">
        <f t="shared" si="10"/>
        <v>2.2346368715083798</v>
      </c>
      <c r="G362">
        <f t="shared" si="10"/>
        <v>1.1173184357541899</v>
      </c>
      <c r="H362">
        <f t="shared" si="10"/>
        <v>0.5586592178770949</v>
      </c>
      <c r="I362">
        <f t="shared" si="10"/>
        <v>0</v>
      </c>
      <c r="J362">
        <f t="shared" si="10"/>
        <v>0</v>
      </c>
      <c r="K362">
        <f t="shared" si="10"/>
        <v>0</v>
      </c>
      <c r="L362">
        <f t="shared" si="10"/>
        <v>0</v>
      </c>
      <c r="M362">
        <f t="shared" si="10"/>
        <v>0.5586592178770949</v>
      </c>
      <c r="N362">
        <f t="shared" si="10"/>
        <v>0</v>
      </c>
      <c r="O362">
        <f t="shared" si="10"/>
        <v>0</v>
      </c>
      <c r="P362">
        <f t="shared" si="10"/>
        <v>1.675977653631285</v>
      </c>
      <c r="Q362">
        <f t="shared" si="10"/>
        <v>1.1173184357541899</v>
      </c>
      <c r="R362">
        <f t="shared" si="10"/>
        <v>0</v>
      </c>
      <c r="S362">
        <f t="shared" si="10"/>
        <v>0</v>
      </c>
      <c r="T362">
        <f t="shared" si="10"/>
        <v>0</v>
      </c>
      <c r="U362">
        <f t="shared" si="10"/>
        <v>0</v>
      </c>
      <c r="V362">
        <f t="shared" si="10"/>
        <v>0</v>
      </c>
      <c r="W362">
        <f t="shared" si="10"/>
        <v>0</v>
      </c>
      <c r="X362">
        <f t="shared" si="10"/>
        <v>2.2346368715083798</v>
      </c>
      <c r="Y362">
        <f t="shared" si="10"/>
        <v>0.5586592178770949</v>
      </c>
      <c r="Z362">
        <f t="shared" si="10"/>
        <v>0</v>
      </c>
      <c r="AA362">
        <f t="shared" si="10"/>
        <v>0</v>
      </c>
      <c r="AB362">
        <f t="shared" si="10"/>
        <v>0</v>
      </c>
      <c r="AC362">
        <f t="shared" si="10"/>
        <v>0</v>
      </c>
      <c r="AD362">
        <f t="shared" si="10"/>
        <v>0</v>
      </c>
      <c r="AE362">
        <f t="shared" si="10"/>
        <v>0</v>
      </c>
      <c r="AF362">
        <f t="shared" si="10"/>
        <v>0</v>
      </c>
      <c r="AG362">
        <f t="shared" si="10"/>
        <v>0.5586592178770949</v>
      </c>
      <c r="AH362">
        <f t="shared" si="10"/>
        <v>1.1173184357541899</v>
      </c>
      <c r="AI362">
        <f t="shared" si="10"/>
        <v>1.675977653631285</v>
      </c>
      <c r="AJ362">
        <f t="shared" si="10"/>
        <v>7.82122905027933</v>
      </c>
      <c r="AK362">
        <f t="shared" si="10"/>
        <v>0</v>
      </c>
      <c r="AL362">
        <f t="shared" si="10"/>
        <v>0</v>
      </c>
      <c r="AM362">
        <f t="shared" si="10"/>
        <v>0</v>
      </c>
      <c r="AN362">
        <f t="shared" si="10"/>
        <v>0</v>
      </c>
      <c r="AO362">
        <f t="shared" si="10"/>
        <v>0</v>
      </c>
      <c r="AP362">
        <f t="shared" si="10"/>
        <v>0</v>
      </c>
      <c r="AQ362">
        <f t="shared" si="10"/>
        <v>0</v>
      </c>
      <c r="AR362">
        <f t="shared" si="10"/>
        <v>0</v>
      </c>
      <c r="AS362">
        <f t="shared" si="10"/>
        <v>2.2346368715083798</v>
      </c>
      <c r="AT362">
        <f t="shared" si="10"/>
        <v>0</v>
      </c>
      <c r="AU362">
        <f t="shared" si="10"/>
        <v>0</v>
      </c>
      <c r="AV362">
        <f t="shared" si="10"/>
        <v>0.5586592178770949</v>
      </c>
      <c r="AW362">
        <f t="shared" si="10"/>
        <v>0.5586592178770949</v>
      </c>
    </row>
    <row r="364" ht="12.75">
      <c r="A364" t="s">
        <v>180</v>
      </c>
    </row>
    <row r="365" spans="1:2" ht="12.75">
      <c r="A365" t="s">
        <v>58</v>
      </c>
      <c r="B365">
        <v>75.41899441340783</v>
      </c>
    </row>
    <row r="366" spans="1:2" ht="12.75">
      <c r="A366" t="s">
        <v>135</v>
      </c>
      <c r="B366">
        <v>7.82122905027933</v>
      </c>
    </row>
    <row r="367" spans="1:2" ht="12.75">
      <c r="A367" t="s">
        <v>59</v>
      </c>
      <c r="B367">
        <v>2.2346368715083798</v>
      </c>
    </row>
    <row r="368" spans="1:2" ht="12.75">
      <c r="A368" t="s">
        <v>123</v>
      </c>
      <c r="B368">
        <v>2.2346368715083798</v>
      </c>
    </row>
    <row r="369" spans="1:2" ht="12.75">
      <c r="A369" t="s">
        <v>92</v>
      </c>
      <c r="B369">
        <v>2.2346368715083798</v>
      </c>
    </row>
    <row r="370" spans="1:2" ht="12.75">
      <c r="A370" t="s">
        <v>115</v>
      </c>
      <c r="B370">
        <v>1.675977653631285</v>
      </c>
    </row>
    <row r="371" spans="1:2" ht="12.75">
      <c r="A371" t="s">
        <v>134</v>
      </c>
      <c r="B371">
        <v>1.675977653631285</v>
      </c>
    </row>
    <row r="372" spans="1:2" ht="12.75">
      <c r="A372" t="s">
        <v>60</v>
      </c>
      <c r="B372">
        <v>1.1173184357541899</v>
      </c>
    </row>
    <row r="373" spans="1:2" ht="12.75">
      <c r="A373" t="s">
        <v>116</v>
      </c>
      <c r="B373">
        <v>1.1173184357541899</v>
      </c>
    </row>
    <row r="374" spans="1:2" ht="12.75">
      <c r="A374" t="s">
        <v>133</v>
      </c>
      <c r="B374">
        <v>1.1173184357541899</v>
      </c>
    </row>
    <row r="375" spans="1:2" ht="12.75">
      <c r="A375" t="s">
        <v>61</v>
      </c>
      <c r="B375">
        <v>0.5586592178770949</v>
      </c>
    </row>
    <row r="376" spans="1:2" ht="12.75">
      <c r="A376" t="s">
        <v>112</v>
      </c>
      <c r="B376">
        <v>0.5586592178770949</v>
      </c>
    </row>
    <row r="377" spans="1:2" ht="12.75">
      <c r="A377" t="s">
        <v>124</v>
      </c>
      <c r="B377">
        <v>0.5586592178770949</v>
      </c>
    </row>
    <row r="378" spans="1:2" ht="12.75">
      <c r="A378" t="s">
        <v>132</v>
      </c>
      <c r="B378">
        <v>0.5586592178770949</v>
      </c>
    </row>
    <row r="379" spans="1:2" ht="12.75">
      <c r="A379" t="s">
        <v>95</v>
      </c>
      <c r="B379">
        <v>0.5586592178770949</v>
      </c>
    </row>
    <row r="380" spans="1:2" ht="12.75">
      <c r="A380" t="s">
        <v>96</v>
      </c>
      <c r="B380">
        <v>0.5586592178770949</v>
      </c>
    </row>
    <row r="381" spans="1:2" ht="12.75">
      <c r="A381" t="s">
        <v>108</v>
      </c>
      <c r="B381">
        <v>0</v>
      </c>
    </row>
    <row r="382" spans="1:2" ht="12.75">
      <c r="A382" t="s">
        <v>109</v>
      </c>
      <c r="B382">
        <v>0</v>
      </c>
    </row>
    <row r="383" spans="1:2" ht="12.75">
      <c r="A383" t="s">
        <v>110</v>
      </c>
      <c r="B383">
        <v>0</v>
      </c>
    </row>
    <row r="384" spans="1:2" ht="12.75">
      <c r="A384" t="s">
        <v>111</v>
      </c>
      <c r="B384">
        <v>0</v>
      </c>
    </row>
    <row r="385" spans="1:2" ht="12.75">
      <c r="A385" t="s">
        <v>113</v>
      </c>
      <c r="B385">
        <v>0</v>
      </c>
    </row>
    <row r="386" spans="1:2" ht="12.75">
      <c r="A386" t="s">
        <v>114</v>
      </c>
      <c r="B386">
        <v>0</v>
      </c>
    </row>
    <row r="387" spans="1:2" ht="12.75">
      <c r="A387" t="s">
        <v>117</v>
      </c>
      <c r="B387">
        <v>0</v>
      </c>
    </row>
    <row r="388" spans="1:2" ht="12.75">
      <c r="A388" t="s">
        <v>118</v>
      </c>
      <c r="B388">
        <v>0</v>
      </c>
    </row>
    <row r="389" spans="1:2" ht="12.75">
      <c r="A389" t="s">
        <v>119</v>
      </c>
      <c r="B389">
        <v>0</v>
      </c>
    </row>
    <row r="390" spans="1:2" ht="12.75">
      <c r="A390" t="s">
        <v>120</v>
      </c>
      <c r="B390">
        <v>0</v>
      </c>
    </row>
    <row r="391" spans="1:2" ht="12.75">
      <c r="A391" t="s">
        <v>121</v>
      </c>
      <c r="B391">
        <v>0</v>
      </c>
    </row>
    <row r="392" spans="1:2" ht="12.75">
      <c r="A392" t="s">
        <v>122</v>
      </c>
      <c r="B392">
        <v>0</v>
      </c>
    </row>
    <row r="393" spans="1:2" ht="12.75">
      <c r="A393" t="s">
        <v>125</v>
      </c>
      <c r="B393">
        <v>0</v>
      </c>
    </row>
    <row r="394" spans="1:2" ht="12.75">
      <c r="A394" t="s">
        <v>126</v>
      </c>
      <c r="B394">
        <v>0</v>
      </c>
    </row>
    <row r="395" spans="1:2" ht="12.75">
      <c r="A395" t="s">
        <v>127</v>
      </c>
      <c r="B395">
        <v>0</v>
      </c>
    </row>
    <row r="396" spans="1:2" ht="12.75">
      <c r="A396" t="s">
        <v>128</v>
      </c>
      <c r="B396">
        <v>0</v>
      </c>
    </row>
    <row r="397" spans="1:2" ht="12.75">
      <c r="A397" t="s">
        <v>129</v>
      </c>
      <c r="B397">
        <v>0</v>
      </c>
    </row>
    <row r="398" spans="1:2" ht="12.75">
      <c r="A398" t="s">
        <v>130</v>
      </c>
      <c r="B398">
        <v>0</v>
      </c>
    </row>
    <row r="399" spans="1:2" ht="12.75">
      <c r="A399" t="s">
        <v>131</v>
      </c>
      <c r="B399">
        <v>0</v>
      </c>
    </row>
    <row r="400" spans="1:2" ht="12.75">
      <c r="A400" t="s">
        <v>136</v>
      </c>
      <c r="B400">
        <v>0</v>
      </c>
    </row>
    <row r="401" spans="1:2" ht="12.75">
      <c r="A401" t="s">
        <v>85</v>
      </c>
      <c r="B401">
        <v>0</v>
      </c>
    </row>
    <row r="402" spans="1:2" ht="12.75">
      <c r="A402" t="s">
        <v>86</v>
      </c>
      <c r="B402">
        <v>0</v>
      </c>
    </row>
    <row r="403" spans="1:2" ht="12.75">
      <c r="A403" t="s">
        <v>87</v>
      </c>
      <c r="B403">
        <v>0</v>
      </c>
    </row>
    <row r="404" spans="1:2" ht="12.75">
      <c r="A404" t="s">
        <v>88</v>
      </c>
      <c r="B404">
        <v>0</v>
      </c>
    </row>
    <row r="405" spans="1:2" ht="12.75">
      <c r="A405" t="s">
        <v>89</v>
      </c>
      <c r="B405">
        <v>0</v>
      </c>
    </row>
    <row r="406" spans="1:2" ht="12.75">
      <c r="A406" t="s">
        <v>90</v>
      </c>
      <c r="B406">
        <v>0</v>
      </c>
    </row>
    <row r="407" spans="1:2" ht="12.75">
      <c r="A407" t="s">
        <v>91</v>
      </c>
      <c r="B407">
        <v>0</v>
      </c>
    </row>
    <row r="408" spans="1:2" ht="12.75">
      <c r="A408" t="s">
        <v>93</v>
      </c>
      <c r="B408">
        <v>0</v>
      </c>
    </row>
    <row r="409" spans="1:2" ht="12.75">
      <c r="A409" t="s">
        <v>94</v>
      </c>
      <c r="B409">
        <v>0</v>
      </c>
    </row>
    <row r="410" ht="12.75">
      <c r="A410" t="s">
        <v>97</v>
      </c>
    </row>
    <row r="411" ht="12.75">
      <c r="A411" t="s">
        <v>98</v>
      </c>
    </row>
    <row r="414" spans="1:50" ht="12.75">
      <c r="A414" t="s">
        <v>67</v>
      </c>
      <c r="B414">
        <v>-1.79336116272001</v>
      </c>
      <c r="C414">
        <v>0.255308748130625</v>
      </c>
      <c r="D414" s="34" t="s">
        <v>63</v>
      </c>
      <c r="E414">
        <v>4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8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12</v>
      </c>
    </row>
    <row r="415" spans="1:50" ht="12.75">
      <c r="A415" t="s">
        <v>68</v>
      </c>
      <c r="B415">
        <v>-0.813899988624923</v>
      </c>
      <c r="C415">
        <v>-0.0523933519321014</v>
      </c>
      <c r="D415" s="34" t="s">
        <v>63</v>
      </c>
      <c r="E415">
        <v>18</v>
      </c>
      <c r="F415">
        <v>16</v>
      </c>
      <c r="G415">
        <v>1</v>
      </c>
      <c r="H415">
        <v>5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2</v>
      </c>
      <c r="Y415">
        <v>6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7</v>
      </c>
      <c r="AH415">
        <v>1</v>
      </c>
      <c r="AI415">
        <v>2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58</v>
      </c>
    </row>
    <row r="416" spans="1:50" ht="12.75">
      <c r="A416" t="s">
        <v>65</v>
      </c>
      <c r="B416">
        <v>-0.46447544942221</v>
      </c>
      <c r="C416">
        <v>0.217337641474765</v>
      </c>
      <c r="D416" s="34" t="s">
        <v>63</v>
      </c>
      <c r="E416">
        <v>147</v>
      </c>
      <c r="F416">
        <v>0</v>
      </c>
      <c r="G416">
        <v>21</v>
      </c>
      <c r="H416">
        <v>1</v>
      </c>
      <c r="I416">
        <v>0</v>
      </c>
      <c r="J416">
        <v>0</v>
      </c>
      <c r="K416">
        <v>0</v>
      </c>
      <c r="L416">
        <v>0</v>
      </c>
      <c r="M416">
        <v>2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1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2</v>
      </c>
      <c r="AG416">
        <v>1</v>
      </c>
      <c r="AH416">
        <v>4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1</v>
      </c>
      <c r="AW416">
        <v>0</v>
      </c>
      <c r="AX416">
        <v>180</v>
      </c>
    </row>
    <row r="417" spans="1:50" ht="12.75">
      <c r="A417" t="s">
        <v>66</v>
      </c>
      <c r="B417">
        <v>-0.263053301480683</v>
      </c>
      <c r="C417">
        <v>0.322005082454331</v>
      </c>
      <c r="D417" s="34" t="s">
        <v>63</v>
      </c>
      <c r="E417">
        <v>73</v>
      </c>
      <c r="F417">
        <v>3</v>
      </c>
      <c r="G417">
        <v>0</v>
      </c>
      <c r="H417">
        <v>1</v>
      </c>
      <c r="I417">
        <v>0</v>
      </c>
      <c r="J417">
        <v>0</v>
      </c>
      <c r="K417">
        <v>0</v>
      </c>
      <c r="L417">
        <v>0</v>
      </c>
      <c r="M417">
        <v>1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1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1</v>
      </c>
      <c r="AD417">
        <v>0</v>
      </c>
      <c r="AE417">
        <v>0</v>
      </c>
      <c r="AF417">
        <v>2</v>
      </c>
      <c r="AG417">
        <v>1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83</v>
      </c>
    </row>
    <row r="418" spans="5:50" ht="12.75">
      <c r="E418">
        <f aca="true" t="shared" si="11" ref="E418:AX418">SUM(E414:E417)</f>
        <v>242</v>
      </c>
      <c r="F418">
        <f t="shared" si="11"/>
        <v>19</v>
      </c>
      <c r="G418">
        <f t="shared" si="11"/>
        <v>22</v>
      </c>
      <c r="H418">
        <f t="shared" si="11"/>
        <v>7</v>
      </c>
      <c r="I418">
        <f t="shared" si="11"/>
        <v>0</v>
      </c>
      <c r="J418">
        <f t="shared" si="11"/>
        <v>0</v>
      </c>
      <c r="K418">
        <f t="shared" si="11"/>
        <v>0</v>
      </c>
      <c r="L418">
        <f t="shared" si="11"/>
        <v>0</v>
      </c>
      <c r="M418">
        <f t="shared" si="11"/>
        <v>3</v>
      </c>
      <c r="N418">
        <f t="shared" si="11"/>
        <v>0</v>
      </c>
      <c r="O418">
        <f t="shared" si="11"/>
        <v>0</v>
      </c>
      <c r="P418">
        <f t="shared" si="11"/>
        <v>0</v>
      </c>
      <c r="Q418">
        <f t="shared" si="11"/>
        <v>0</v>
      </c>
      <c r="R418">
        <f t="shared" si="11"/>
        <v>0</v>
      </c>
      <c r="S418">
        <f t="shared" si="11"/>
        <v>0</v>
      </c>
      <c r="T418">
        <f t="shared" si="11"/>
        <v>0</v>
      </c>
      <c r="U418">
        <f t="shared" si="11"/>
        <v>1</v>
      </c>
      <c r="V418">
        <f t="shared" si="11"/>
        <v>0</v>
      </c>
      <c r="W418">
        <f t="shared" si="11"/>
        <v>0</v>
      </c>
      <c r="X418">
        <f t="shared" si="11"/>
        <v>2</v>
      </c>
      <c r="Y418">
        <f t="shared" si="11"/>
        <v>7</v>
      </c>
      <c r="Z418">
        <f t="shared" si="11"/>
        <v>0</v>
      </c>
      <c r="AA418">
        <f t="shared" si="11"/>
        <v>0</v>
      </c>
      <c r="AB418">
        <f t="shared" si="11"/>
        <v>0</v>
      </c>
      <c r="AC418">
        <f t="shared" si="11"/>
        <v>1</v>
      </c>
      <c r="AD418">
        <f t="shared" si="11"/>
        <v>0</v>
      </c>
      <c r="AE418">
        <f t="shared" si="11"/>
        <v>0</v>
      </c>
      <c r="AF418">
        <f t="shared" si="11"/>
        <v>4</v>
      </c>
      <c r="AG418">
        <f t="shared" si="11"/>
        <v>9</v>
      </c>
      <c r="AH418">
        <f t="shared" si="11"/>
        <v>5</v>
      </c>
      <c r="AI418">
        <f t="shared" si="11"/>
        <v>2</v>
      </c>
      <c r="AJ418">
        <f t="shared" si="11"/>
        <v>8</v>
      </c>
      <c r="AK418">
        <f t="shared" si="11"/>
        <v>0</v>
      </c>
      <c r="AL418">
        <f t="shared" si="11"/>
        <v>0</v>
      </c>
      <c r="AM418">
        <f t="shared" si="11"/>
        <v>0</v>
      </c>
      <c r="AN418">
        <f t="shared" si="11"/>
        <v>0</v>
      </c>
      <c r="AO418">
        <f t="shared" si="11"/>
        <v>0</v>
      </c>
      <c r="AP418">
        <f t="shared" si="11"/>
        <v>0</v>
      </c>
      <c r="AQ418">
        <f t="shared" si="11"/>
        <v>0</v>
      </c>
      <c r="AR418">
        <f t="shared" si="11"/>
        <v>0</v>
      </c>
      <c r="AS418">
        <f t="shared" si="11"/>
        <v>0</v>
      </c>
      <c r="AT418">
        <f t="shared" si="11"/>
        <v>0</v>
      </c>
      <c r="AU418">
        <f t="shared" si="11"/>
        <v>0</v>
      </c>
      <c r="AV418">
        <f t="shared" si="11"/>
        <v>1</v>
      </c>
      <c r="AW418">
        <f t="shared" si="11"/>
        <v>0</v>
      </c>
      <c r="AX418">
        <f t="shared" si="11"/>
        <v>333</v>
      </c>
    </row>
    <row r="419" spans="5:49" ht="12.75">
      <c r="E419">
        <f aca="true" t="shared" si="12" ref="E419:AW419">E418/333*100</f>
        <v>72.67267267267268</v>
      </c>
      <c r="F419">
        <f t="shared" si="12"/>
        <v>5.7057057057057055</v>
      </c>
      <c r="G419">
        <f t="shared" si="12"/>
        <v>6.606606606606606</v>
      </c>
      <c r="H419">
        <f t="shared" si="12"/>
        <v>2.1021021021021022</v>
      </c>
      <c r="I419">
        <f t="shared" si="12"/>
        <v>0</v>
      </c>
      <c r="J419">
        <f t="shared" si="12"/>
        <v>0</v>
      </c>
      <c r="K419">
        <f t="shared" si="12"/>
        <v>0</v>
      </c>
      <c r="L419">
        <f t="shared" si="12"/>
        <v>0</v>
      </c>
      <c r="M419">
        <f t="shared" si="12"/>
        <v>0.9009009009009009</v>
      </c>
      <c r="N419">
        <f t="shared" si="12"/>
        <v>0</v>
      </c>
      <c r="O419">
        <f t="shared" si="12"/>
        <v>0</v>
      </c>
      <c r="P419">
        <f t="shared" si="12"/>
        <v>0</v>
      </c>
      <c r="Q419">
        <f t="shared" si="12"/>
        <v>0</v>
      </c>
      <c r="R419">
        <f t="shared" si="12"/>
        <v>0</v>
      </c>
      <c r="S419">
        <f t="shared" si="12"/>
        <v>0</v>
      </c>
      <c r="T419">
        <f t="shared" si="12"/>
        <v>0</v>
      </c>
      <c r="U419">
        <f t="shared" si="12"/>
        <v>0.3003003003003003</v>
      </c>
      <c r="V419">
        <f t="shared" si="12"/>
        <v>0</v>
      </c>
      <c r="W419">
        <f t="shared" si="12"/>
        <v>0</v>
      </c>
      <c r="X419">
        <f t="shared" si="12"/>
        <v>0.6006006006006006</v>
      </c>
      <c r="Y419">
        <f t="shared" si="12"/>
        <v>2.1021021021021022</v>
      </c>
      <c r="Z419">
        <f t="shared" si="12"/>
        <v>0</v>
      </c>
      <c r="AA419">
        <f t="shared" si="12"/>
        <v>0</v>
      </c>
      <c r="AB419">
        <f t="shared" si="12"/>
        <v>0</v>
      </c>
      <c r="AC419">
        <f t="shared" si="12"/>
        <v>0.3003003003003003</v>
      </c>
      <c r="AD419">
        <f t="shared" si="12"/>
        <v>0</v>
      </c>
      <c r="AE419">
        <f t="shared" si="12"/>
        <v>0</v>
      </c>
      <c r="AF419">
        <f t="shared" si="12"/>
        <v>1.2012012012012012</v>
      </c>
      <c r="AG419">
        <f t="shared" si="12"/>
        <v>2.7027027027027026</v>
      </c>
      <c r="AH419">
        <f t="shared" si="12"/>
        <v>1.5015015015015014</v>
      </c>
      <c r="AI419">
        <f t="shared" si="12"/>
        <v>0.6006006006006006</v>
      </c>
      <c r="AJ419">
        <f t="shared" si="12"/>
        <v>2.4024024024024024</v>
      </c>
      <c r="AK419">
        <f t="shared" si="12"/>
        <v>0</v>
      </c>
      <c r="AL419">
        <f t="shared" si="12"/>
        <v>0</v>
      </c>
      <c r="AM419">
        <f t="shared" si="12"/>
        <v>0</v>
      </c>
      <c r="AN419">
        <f t="shared" si="12"/>
        <v>0</v>
      </c>
      <c r="AO419">
        <f t="shared" si="12"/>
        <v>0</v>
      </c>
      <c r="AP419">
        <f t="shared" si="12"/>
        <v>0</v>
      </c>
      <c r="AQ419">
        <f t="shared" si="12"/>
        <v>0</v>
      </c>
      <c r="AR419">
        <f t="shared" si="12"/>
        <v>0</v>
      </c>
      <c r="AS419">
        <f t="shared" si="12"/>
        <v>0</v>
      </c>
      <c r="AT419">
        <f t="shared" si="12"/>
        <v>0</v>
      </c>
      <c r="AU419">
        <f t="shared" si="12"/>
        <v>0</v>
      </c>
      <c r="AV419">
        <f t="shared" si="12"/>
        <v>0.3003003003003003</v>
      </c>
      <c r="AW419">
        <f t="shared" si="12"/>
        <v>0</v>
      </c>
    </row>
    <row r="424" ht="12.75">
      <c r="A424" t="s">
        <v>55</v>
      </c>
    </row>
    <row r="425" ht="12.75">
      <c r="A425" t="s">
        <v>56</v>
      </c>
    </row>
    <row r="426" ht="12.75">
      <c r="A426" t="s">
        <v>57</v>
      </c>
    </row>
    <row r="427" spans="1:2" ht="12.75">
      <c r="A427" t="s">
        <v>58</v>
      </c>
      <c r="B427">
        <v>72.67267267267268</v>
      </c>
    </row>
    <row r="428" spans="1:2" ht="12.75">
      <c r="A428" t="s">
        <v>60</v>
      </c>
      <c r="B428">
        <v>6.606606606606606</v>
      </c>
    </row>
    <row r="429" spans="1:2" ht="12.75">
      <c r="A429" t="s">
        <v>59</v>
      </c>
      <c r="B429">
        <v>5.7057057057057055</v>
      </c>
    </row>
    <row r="430" spans="1:2" ht="12.75">
      <c r="A430" t="s">
        <v>132</v>
      </c>
      <c r="B430">
        <v>2.7027027027027026</v>
      </c>
    </row>
    <row r="431" spans="1:2" ht="12.75">
      <c r="A431" t="s">
        <v>135</v>
      </c>
      <c r="B431">
        <v>2.4024024024024024</v>
      </c>
    </row>
    <row r="432" spans="1:2" ht="12.75">
      <c r="A432" t="s">
        <v>61</v>
      </c>
      <c r="B432">
        <v>2.1021021021021022</v>
      </c>
    </row>
    <row r="433" spans="1:2" ht="12.75">
      <c r="A433" t="s">
        <v>124</v>
      </c>
      <c r="B433">
        <v>2.1021021021021022</v>
      </c>
    </row>
    <row r="434" spans="1:2" ht="12.75">
      <c r="A434" t="s">
        <v>133</v>
      </c>
      <c r="B434">
        <v>1.5015015015015014</v>
      </c>
    </row>
    <row r="435" spans="1:2" ht="12.75">
      <c r="A435" t="s">
        <v>131</v>
      </c>
      <c r="B435">
        <v>1.2012012012012012</v>
      </c>
    </row>
    <row r="436" spans="1:2" ht="12.75">
      <c r="A436" t="s">
        <v>112</v>
      </c>
      <c r="B436">
        <v>0.9009009009009009</v>
      </c>
    </row>
    <row r="437" spans="1:2" ht="12.75">
      <c r="A437" t="s">
        <v>123</v>
      </c>
      <c r="B437">
        <v>0.6006006006006006</v>
      </c>
    </row>
    <row r="438" spans="1:2" ht="12.75">
      <c r="A438" t="s">
        <v>134</v>
      </c>
      <c r="B438">
        <v>0.6006006006006006</v>
      </c>
    </row>
    <row r="439" spans="1:2" ht="12.75">
      <c r="A439" t="s">
        <v>120</v>
      </c>
      <c r="B439">
        <v>0.3003003003003003</v>
      </c>
    </row>
    <row r="440" spans="1:2" ht="12.75">
      <c r="A440" t="s">
        <v>128</v>
      </c>
      <c r="B440">
        <v>0.3003003003003003</v>
      </c>
    </row>
    <row r="441" spans="1:2" ht="12.75">
      <c r="A441" t="s">
        <v>95</v>
      </c>
      <c r="B441">
        <v>0.3003003003003003</v>
      </c>
    </row>
    <row r="442" spans="1:2" ht="12.75">
      <c r="A442" t="s">
        <v>108</v>
      </c>
      <c r="B442">
        <v>0</v>
      </c>
    </row>
    <row r="443" spans="1:2" ht="12.75">
      <c r="A443" t="s">
        <v>109</v>
      </c>
      <c r="B443">
        <v>0</v>
      </c>
    </row>
    <row r="444" spans="1:2" ht="12.75">
      <c r="A444" t="s">
        <v>110</v>
      </c>
      <c r="B444">
        <v>0</v>
      </c>
    </row>
    <row r="445" spans="1:2" ht="12.75">
      <c r="A445" t="s">
        <v>111</v>
      </c>
      <c r="B445">
        <v>0</v>
      </c>
    </row>
    <row r="446" spans="1:2" ht="12.75">
      <c r="A446" t="s">
        <v>113</v>
      </c>
      <c r="B446">
        <v>0</v>
      </c>
    </row>
    <row r="447" spans="1:2" ht="12.75">
      <c r="A447" t="s">
        <v>114</v>
      </c>
      <c r="B447">
        <v>0</v>
      </c>
    </row>
    <row r="448" spans="1:2" ht="12.75">
      <c r="A448" t="s">
        <v>115</v>
      </c>
      <c r="B448">
        <v>0</v>
      </c>
    </row>
    <row r="449" spans="1:2" ht="12.75">
      <c r="A449" t="s">
        <v>116</v>
      </c>
      <c r="B449">
        <v>0</v>
      </c>
    </row>
    <row r="450" spans="1:2" ht="12.75">
      <c r="A450" t="s">
        <v>117</v>
      </c>
      <c r="B450">
        <v>0</v>
      </c>
    </row>
    <row r="451" spans="1:2" ht="12.75">
      <c r="A451" t="s">
        <v>118</v>
      </c>
      <c r="B451">
        <v>0</v>
      </c>
    </row>
    <row r="452" spans="1:2" ht="12.75">
      <c r="A452" t="s">
        <v>119</v>
      </c>
      <c r="B452">
        <v>0</v>
      </c>
    </row>
    <row r="453" spans="1:2" ht="12.75">
      <c r="A453" t="s">
        <v>121</v>
      </c>
      <c r="B453">
        <v>0</v>
      </c>
    </row>
    <row r="454" spans="1:2" ht="12.75">
      <c r="A454" t="s">
        <v>122</v>
      </c>
      <c r="B454">
        <v>0</v>
      </c>
    </row>
    <row r="455" spans="1:2" ht="12.75">
      <c r="A455" t="s">
        <v>125</v>
      </c>
      <c r="B455">
        <v>0</v>
      </c>
    </row>
    <row r="456" spans="1:2" ht="12.75">
      <c r="A456" t="s">
        <v>126</v>
      </c>
      <c r="B456">
        <v>0</v>
      </c>
    </row>
    <row r="457" spans="1:2" ht="12.75">
      <c r="A457" t="s">
        <v>127</v>
      </c>
      <c r="B457">
        <v>0</v>
      </c>
    </row>
    <row r="458" spans="1:2" ht="12.75">
      <c r="A458" t="s">
        <v>129</v>
      </c>
      <c r="B458">
        <v>0</v>
      </c>
    </row>
    <row r="459" spans="1:2" ht="12.75">
      <c r="A459" t="s">
        <v>130</v>
      </c>
      <c r="B459">
        <v>0</v>
      </c>
    </row>
    <row r="460" spans="1:2" ht="12.75">
      <c r="A460" t="s">
        <v>136</v>
      </c>
      <c r="B460">
        <v>0</v>
      </c>
    </row>
    <row r="461" spans="1:2" ht="12.75">
      <c r="A461" t="s">
        <v>85</v>
      </c>
      <c r="B461">
        <v>0</v>
      </c>
    </row>
    <row r="462" spans="1:2" ht="12.75">
      <c r="A462" t="s">
        <v>86</v>
      </c>
      <c r="B462">
        <v>0</v>
      </c>
    </row>
    <row r="463" spans="1:2" ht="12.75">
      <c r="A463" t="s">
        <v>87</v>
      </c>
      <c r="B463">
        <v>0</v>
      </c>
    </row>
    <row r="464" spans="1:2" ht="12.75">
      <c r="A464" t="s">
        <v>88</v>
      </c>
      <c r="B464">
        <v>0</v>
      </c>
    </row>
    <row r="465" spans="1:2" ht="12.75">
      <c r="A465" t="s">
        <v>89</v>
      </c>
      <c r="B465">
        <v>0</v>
      </c>
    </row>
    <row r="466" spans="1:2" ht="12.75">
      <c r="A466" t="s">
        <v>90</v>
      </c>
      <c r="B466">
        <v>0</v>
      </c>
    </row>
    <row r="467" spans="1:2" ht="12.75">
      <c r="A467" t="s">
        <v>91</v>
      </c>
      <c r="B467">
        <v>0</v>
      </c>
    </row>
    <row r="468" spans="1:2" ht="12.75">
      <c r="A468" t="s">
        <v>92</v>
      </c>
      <c r="B468">
        <v>0</v>
      </c>
    </row>
    <row r="469" spans="1:2" ht="12.75">
      <c r="A469" t="s">
        <v>93</v>
      </c>
      <c r="B469">
        <v>0</v>
      </c>
    </row>
    <row r="470" spans="1:2" ht="12.75">
      <c r="A470" t="s">
        <v>94</v>
      </c>
      <c r="B470">
        <v>0</v>
      </c>
    </row>
    <row r="471" spans="1:2" ht="12.75">
      <c r="A471" t="s">
        <v>96</v>
      </c>
      <c r="B471">
        <v>0</v>
      </c>
    </row>
    <row r="472" ht="12.75">
      <c r="A472" t="s">
        <v>97</v>
      </c>
    </row>
    <row r="473" ht="12.75">
      <c r="A473" t="s">
        <v>98</v>
      </c>
    </row>
    <row r="477" spans="3:50" ht="12.75">
      <c r="C477">
        <v>0.397370532595346</v>
      </c>
      <c r="D477" s="34" t="s">
        <v>100</v>
      </c>
      <c r="E477">
        <v>159</v>
      </c>
      <c r="F477">
        <v>20</v>
      </c>
      <c r="G477">
        <v>4</v>
      </c>
      <c r="H477">
        <v>3</v>
      </c>
      <c r="I477">
        <v>0</v>
      </c>
      <c r="J477">
        <v>0</v>
      </c>
      <c r="K477">
        <v>0</v>
      </c>
      <c r="L477">
        <v>0</v>
      </c>
      <c r="M477">
        <v>1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2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1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1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1</v>
      </c>
      <c r="AX477">
        <f aca="true" t="shared" si="13" ref="AX477:AX486">SUM(E477:AW477)</f>
        <v>192</v>
      </c>
    </row>
    <row r="478" spans="3:50" ht="12.75">
      <c r="C478">
        <v>0.266505784511816</v>
      </c>
      <c r="D478" s="34" t="s">
        <v>100</v>
      </c>
      <c r="E478">
        <v>88</v>
      </c>
      <c r="F478">
        <v>6</v>
      </c>
      <c r="G478">
        <v>10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1</v>
      </c>
      <c r="N478">
        <v>0</v>
      </c>
      <c r="O478">
        <v>1</v>
      </c>
      <c r="P478">
        <v>1</v>
      </c>
      <c r="Q478">
        <v>1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1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1</v>
      </c>
      <c r="AI478">
        <v>7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f t="shared" si="13"/>
        <v>117</v>
      </c>
    </row>
    <row r="479" spans="3:50" ht="12.75">
      <c r="C479">
        <v>0.0214567507874559</v>
      </c>
      <c r="D479" s="34" t="s">
        <v>100</v>
      </c>
      <c r="E479">
        <v>37</v>
      </c>
      <c r="F479">
        <v>37</v>
      </c>
      <c r="G479">
        <v>0</v>
      </c>
      <c r="H479">
        <v>1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3</v>
      </c>
      <c r="P479">
        <v>15</v>
      </c>
      <c r="Q479">
        <v>15</v>
      </c>
      <c r="R479">
        <v>8</v>
      </c>
      <c r="S479">
        <v>1</v>
      </c>
      <c r="T479">
        <v>0</v>
      </c>
      <c r="U479">
        <v>0</v>
      </c>
      <c r="V479">
        <v>2</v>
      </c>
      <c r="W479">
        <v>1</v>
      </c>
      <c r="X479">
        <v>1</v>
      </c>
      <c r="Y479">
        <v>2</v>
      </c>
      <c r="Z479">
        <v>0</v>
      </c>
      <c r="AA479">
        <v>0</v>
      </c>
      <c r="AB479">
        <v>0</v>
      </c>
      <c r="AC479">
        <v>6</v>
      </c>
      <c r="AD479">
        <v>0</v>
      </c>
      <c r="AE479">
        <v>0</v>
      </c>
      <c r="AF479">
        <v>0</v>
      </c>
      <c r="AG479">
        <v>1</v>
      </c>
      <c r="AH479">
        <v>2</v>
      </c>
      <c r="AI479">
        <v>10</v>
      </c>
      <c r="AJ479">
        <v>11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4</v>
      </c>
      <c r="AT479">
        <v>0</v>
      </c>
      <c r="AU479">
        <v>0</v>
      </c>
      <c r="AV479">
        <v>0</v>
      </c>
      <c r="AW479">
        <v>0</v>
      </c>
      <c r="AX479">
        <f t="shared" si="13"/>
        <v>157</v>
      </c>
    </row>
    <row r="480" spans="3:50" ht="12.75">
      <c r="C480">
        <v>0.105580007492617</v>
      </c>
      <c r="D480" s="34" t="s">
        <v>100</v>
      </c>
      <c r="E480">
        <v>27</v>
      </c>
      <c r="F480">
        <v>19</v>
      </c>
      <c r="G480">
        <v>4</v>
      </c>
      <c r="H480">
        <v>3</v>
      </c>
      <c r="I480">
        <v>0</v>
      </c>
      <c r="J480">
        <v>1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1</v>
      </c>
      <c r="Q480">
        <v>0</v>
      </c>
      <c r="R480">
        <v>6</v>
      </c>
      <c r="S480">
        <v>0</v>
      </c>
      <c r="T480">
        <v>0</v>
      </c>
      <c r="U480">
        <v>0</v>
      </c>
      <c r="V480">
        <v>3</v>
      </c>
      <c r="W480">
        <v>0</v>
      </c>
      <c r="X480">
        <v>5</v>
      </c>
      <c r="Y480">
        <v>5</v>
      </c>
      <c r="Z480">
        <v>0</v>
      </c>
      <c r="AA480">
        <v>0</v>
      </c>
      <c r="AB480">
        <v>0</v>
      </c>
      <c r="AC480">
        <v>3</v>
      </c>
      <c r="AD480">
        <v>0</v>
      </c>
      <c r="AE480">
        <v>0</v>
      </c>
      <c r="AF480">
        <v>0</v>
      </c>
      <c r="AG480">
        <v>0</v>
      </c>
      <c r="AH480">
        <v>3</v>
      </c>
      <c r="AI480">
        <v>4</v>
      </c>
      <c r="AJ480">
        <v>11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2</v>
      </c>
      <c r="AT480">
        <v>0</v>
      </c>
      <c r="AU480">
        <v>0</v>
      </c>
      <c r="AV480">
        <v>0</v>
      </c>
      <c r="AW480">
        <v>0</v>
      </c>
      <c r="AX480">
        <f t="shared" si="13"/>
        <v>97</v>
      </c>
    </row>
    <row r="481" spans="3:50" ht="12.75">
      <c r="C481">
        <v>0.160717731743782</v>
      </c>
      <c r="D481" s="34" t="s">
        <v>100</v>
      </c>
      <c r="E481">
        <v>63</v>
      </c>
      <c r="F481">
        <v>15</v>
      </c>
      <c r="G481">
        <v>18</v>
      </c>
      <c r="H481">
        <v>1</v>
      </c>
      <c r="I481">
        <v>0</v>
      </c>
      <c r="J481">
        <v>1</v>
      </c>
      <c r="K481">
        <v>0</v>
      </c>
      <c r="L481">
        <v>0</v>
      </c>
      <c r="M481">
        <v>1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1</v>
      </c>
      <c r="Y481">
        <v>11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1</v>
      </c>
      <c r="AH481">
        <v>0</v>
      </c>
      <c r="AI481">
        <v>7</v>
      </c>
      <c r="AJ481">
        <v>2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f t="shared" si="13"/>
        <v>121</v>
      </c>
    </row>
    <row r="482" spans="3:50" ht="12.75">
      <c r="C482">
        <v>-0.0608642382502222</v>
      </c>
      <c r="D482" s="34" t="s">
        <v>100</v>
      </c>
      <c r="E482">
        <v>86</v>
      </c>
      <c r="F482">
        <v>20</v>
      </c>
      <c r="G482">
        <v>3</v>
      </c>
      <c r="H482">
        <v>3</v>
      </c>
      <c r="I482">
        <v>1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</v>
      </c>
      <c r="P482">
        <v>0</v>
      </c>
      <c r="Q482">
        <v>1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1</v>
      </c>
      <c r="Y482">
        <v>2</v>
      </c>
      <c r="Z482">
        <v>0</v>
      </c>
      <c r="AA482">
        <v>0</v>
      </c>
      <c r="AB482">
        <v>0</v>
      </c>
      <c r="AC482">
        <v>3</v>
      </c>
      <c r="AD482">
        <v>0</v>
      </c>
      <c r="AE482">
        <v>0</v>
      </c>
      <c r="AF482">
        <v>0</v>
      </c>
      <c r="AG482">
        <v>1</v>
      </c>
      <c r="AH482">
        <v>5</v>
      </c>
      <c r="AI482">
        <v>5</v>
      </c>
      <c r="AJ482">
        <v>5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f t="shared" si="13"/>
        <v>137</v>
      </c>
    </row>
    <row r="483" spans="3:50" ht="12.75">
      <c r="C483">
        <v>-0.0620727428593912</v>
      </c>
      <c r="D483" s="34" t="s">
        <v>100</v>
      </c>
      <c r="E483">
        <v>64</v>
      </c>
      <c r="F483">
        <v>10</v>
      </c>
      <c r="G483">
        <v>7</v>
      </c>
      <c r="H483">
        <v>11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2</v>
      </c>
      <c r="P483">
        <v>2</v>
      </c>
      <c r="Q483">
        <v>4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3</v>
      </c>
      <c r="Z483">
        <v>0</v>
      </c>
      <c r="AA483">
        <v>0</v>
      </c>
      <c r="AB483">
        <v>0</v>
      </c>
      <c r="AC483">
        <v>1</v>
      </c>
      <c r="AD483">
        <v>2</v>
      </c>
      <c r="AE483">
        <v>0</v>
      </c>
      <c r="AF483">
        <v>0</v>
      </c>
      <c r="AG483">
        <v>0</v>
      </c>
      <c r="AH483">
        <v>6</v>
      </c>
      <c r="AI483">
        <v>2</v>
      </c>
      <c r="AJ483">
        <v>5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2</v>
      </c>
      <c r="AT483">
        <v>0</v>
      </c>
      <c r="AU483">
        <v>0</v>
      </c>
      <c r="AV483">
        <v>1</v>
      </c>
      <c r="AW483">
        <v>0</v>
      </c>
      <c r="AX483">
        <f t="shared" si="13"/>
        <v>122</v>
      </c>
    </row>
    <row r="484" spans="3:50" ht="12.75">
      <c r="C484">
        <v>0.297597404442198</v>
      </c>
      <c r="D484" s="34" t="s">
        <v>100</v>
      </c>
      <c r="E484">
        <v>67</v>
      </c>
      <c r="F484">
        <v>2</v>
      </c>
      <c r="G484">
        <v>3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1</v>
      </c>
      <c r="R484">
        <v>0</v>
      </c>
      <c r="S484">
        <v>1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1</v>
      </c>
      <c r="Z484">
        <v>0</v>
      </c>
      <c r="AA484">
        <v>0</v>
      </c>
      <c r="AB484">
        <v>0</v>
      </c>
      <c r="AC484">
        <v>1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2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f t="shared" si="13"/>
        <v>78</v>
      </c>
    </row>
    <row r="485" spans="3:50" ht="12.75">
      <c r="C485">
        <v>0.22954055095783</v>
      </c>
      <c r="D485" s="34" t="s">
        <v>100</v>
      </c>
      <c r="E485">
        <v>112</v>
      </c>
      <c r="F485">
        <v>13</v>
      </c>
      <c r="G485">
        <v>5</v>
      </c>
      <c r="H485">
        <v>4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1</v>
      </c>
      <c r="Q485">
        <v>2</v>
      </c>
      <c r="R485">
        <v>0</v>
      </c>
      <c r="S485">
        <v>1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1</v>
      </c>
      <c r="AD485">
        <v>0</v>
      </c>
      <c r="AE485">
        <v>0</v>
      </c>
      <c r="AF485">
        <v>0</v>
      </c>
      <c r="AG485">
        <v>0</v>
      </c>
      <c r="AH485">
        <v>1</v>
      </c>
      <c r="AI485">
        <v>5</v>
      </c>
      <c r="AJ485">
        <v>6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2</v>
      </c>
      <c r="AT485">
        <v>0</v>
      </c>
      <c r="AU485">
        <v>0</v>
      </c>
      <c r="AV485">
        <v>0</v>
      </c>
      <c r="AW485">
        <v>0</v>
      </c>
      <c r="AX485">
        <f t="shared" si="13"/>
        <v>153</v>
      </c>
    </row>
    <row r="486" spans="3:50" ht="12.75">
      <c r="C486">
        <v>0.0417610673951998</v>
      </c>
      <c r="D486" s="34" t="s">
        <v>100</v>
      </c>
      <c r="E486">
        <v>63</v>
      </c>
      <c r="F486">
        <v>5</v>
      </c>
      <c r="G486">
        <v>6</v>
      </c>
      <c r="H486">
        <v>5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</v>
      </c>
      <c r="P486">
        <v>5</v>
      </c>
      <c r="Q486">
        <v>6</v>
      </c>
      <c r="R486">
        <v>0</v>
      </c>
      <c r="S486">
        <v>2</v>
      </c>
      <c r="T486">
        <v>0</v>
      </c>
      <c r="U486">
        <v>0</v>
      </c>
      <c r="V486">
        <v>2</v>
      </c>
      <c r="W486">
        <v>0</v>
      </c>
      <c r="X486">
        <v>1</v>
      </c>
      <c r="Y486">
        <v>1</v>
      </c>
      <c r="Z486">
        <v>0</v>
      </c>
      <c r="AA486">
        <v>0</v>
      </c>
      <c r="AB486">
        <v>0</v>
      </c>
      <c r="AC486">
        <v>1</v>
      </c>
      <c r="AD486">
        <v>0</v>
      </c>
      <c r="AE486">
        <v>0</v>
      </c>
      <c r="AF486">
        <v>0</v>
      </c>
      <c r="AG486">
        <v>6</v>
      </c>
      <c r="AH486">
        <v>3</v>
      </c>
      <c r="AI486">
        <v>0</v>
      </c>
      <c r="AJ486">
        <v>4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2</v>
      </c>
      <c r="AW486">
        <v>0</v>
      </c>
      <c r="AX486">
        <f t="shared" si="13"/>
        <v>113</v>
      </c>
    </row>
    <row r="487" spans="5:50" ht="12.75">
      <c r="E487">
        <f aca="true" t="shared" si="14" ref="E487:AX487">SUM(E477:E486)</f>
        <v>766</v>
      </c>
      <c r="F487">
        <f t="shared" si="14"/>
        <v>147</v>
      </c>
      <c r="G487">
        <f t="shared" si="14"/>
        <v>60</v>
      </c>
      <c r="H487">
        <f t="shared" si="14"/>
        <v>31</v>
      </c>
      <c r="I487">
        <f t="shared" si="14"/>
        <v>1</v>
      </c>
      <c r="J487">
        <f t="shared" si="14"/>
        <v>2</v>
      </c>
      <c r="K487">
        <f t="shared" si="14"/>
        <v>0</v>
      </c>
      <c r="L487">
        <f t="shared" si="14"/>
        <v>0</v>
      </c>
      <c r="M487">
        <f t="shared" si="14"/>
        <v>3</v>
      </c>
      <c r="N487">
        <f t="shared" si="14"/>
        <v>0</v>
      </c>
      <c r="O487">
        <f t="shared" si="14"/>
        <v>8</v>
      </c>
      <c r="P487">
        <f t="shared" si="14"/>
        <v>25</v>
      </c>
      <c r="Q487">
        <f t="shared" si="14"/>
        <v>30</v>
      </c>
      <c r="R487">
        <f t="shared" si="14"/>
        <v>14</v>
      </c>
      <c r="S487">
        <f t="shared" si="14"/>
        <v>7</v>
      </c>
      <c r="T487">
        <f t="shared" si="14"/>
        <v>0</v>
      </c>
      <c r="U487">
        <f t="shared" si="14"/>
        <v>0</v>
      </c>
      <c r="V487">
        <f t="shared" si="14"/>
        <v>7</v>
      </c>
      <c r="W487">
        <f t="shared" si="14"/>
        <v>1</v>
      </c>
      <c r="X487">
        <f t="shared" si="14"/>
        <v>9</v>
      </c>
      <c r="Y487">
        <f t="shared" si="14"/>
        <v>27</v>
      </c>
      <c r="Z487">
        <f t="shared" si="14"/>
        <v>0</v>
      </c>
      <c r="AA487">
        <f t="shared" si="14"/>
        <v>0</v>
      </c>
      <c r="AB487">
        <f t="shared" si="14"/>
        <v>0</v>
      </c>
      <c r="AC487">
        <f t="shared" si="14"/>
        <v>16</v>
      </c>
      <c r="AD487">
        <f t="shared" si="14"/>
        <v>2</v>
      </c>
      <c r="AE487">
        <f t="shared" si="14"/>
        <v>0</v>
      </c>
      <c r="AF487">
        <f t="shared" si="14"/>
        <v>0</v>
      </c>
      <c r="AG487">
        <f t="shared" si="14"/>
        <v>9</v>
      </c>
      <c r="AH487">
        <f t="shared" si="14"/>
        <v>21</v>
      </c>
      <c r="AI487">
        <f t="shared" si="14"/>
        <v>42</v>
      </c>
      <c r="AJ487">
        <f t="shared" si="14"/>
        <v>45</v>
      </c>
      <c r="AK487">
        <f t="shared" si="14"/>
        <v>0</v>
      </c>
      <c r="AL487">
        <f t="shared" si="14"/>
        <v>0</v>
      </c>
      <c r="AM487">
        <f t="shared" si="14"/>
        <v>0</v>
      </c>
      <c r="AN487">
        <f t="shared" si="14"/>
        <v>0</v>
      </c>
      <c r="AO487">
        <f t="shared" si="14"/>
        <v>0</v>
      </c>
      <c r="AP487">
        <f t="shared" si="14"/>
        <v>0</v>
      </c>
      <c r="AQ487">
        <f t="shared" si="14"/>
        <v>0</v>
      </c>
      <c r="AR487">
        <f t="shared" si="14"/>
        <v>0</v>
      </c>
      <c r="AS487">
        <f t="shared" si="14"/>
        <v>10</v>
      </c>
      <c r="AT487">
        <f t="shared" si="14"/>
        <v>0</v>
      </c>
      <c r="AU487">
        <f t="shared" si="14"/>
        <v>0</v>
      </c>
      <c r="AV487">
        <f t="shared" si="14"/>
        <v>3</v>
      </c>
      <c r="AW487">
        <f t="shared" si="14"/>
        <v>1</v>
      </c>
      <c r="AX487">
        <f t="shared" si="14"/>
        <v>1287</v>
      </c>
    </row>
    <row r="488" spans="5:49" ht="12.75">
      <c r="E488">
        <f aca="true" t="shared" si="15" ref="E488:AW488">E487/1287*100</f>
        <v>59.51825951825952</v>
      </c>
      <c r="F488">
        <f t="shared" si="15"/>
        <v>11.421911421911423</v>
      </c>
      <c r="G488">
        <f t="shared" si="15"/>
        <v>4.662004662004662</v>
      </c>
      <c r="H488">
        <f t="shared" si="15"/>
        <v>2.4087024087024087</v>
      </c>
      <c r="I488">
        <f t="shared" si="15"/>
        <v>0.0777000777000777</v>
      </c>
      <c r="J488">
        <f t="shared" si="15"/>
        <v>0.1554001554001554</v>
      </c>
      <c r="K488">
        <f t="shared" si="15"/>
        <v>0</v>
      </c>
      <c r="L488">
        <f t="shared" si="15"/>
        <v>0</v>
      </c>
      <c r="M488">
        <f t="shared" si="15"/>
        <v>0.2331002331002331</v>
      </c>
      <c r="N488">
        <f t="shared" si="15"/>
        <v>0</v>
      </c>
      <c r="O488">
        <f t="shared" si="15"/>
        <v>0.6216006216006216</v>
      </c>
      <c r="P488">
        <f t="shared" si="15"/>
        <v>1.9425019425019423</v>
      </c>
      <c r="Q488">
        <f t="shared" si="15"/>
        <v>2.331002331002331</v>
      </c>
      <c r="R488">
        <f t="shared" si="15"/>
        <v>1.0878010878010878</v>
      </c>
      <c r="S488">
        <f t="shared" si="15"/>
        <v>0.5439005439005439</v>
      </c>
      <c r="T488">
        <f t="shared" si="15"/>
        <v>0</v>
      </c>
      <c r="U488">
        <f t="shared" si="15"/>
        <v>0</v>
      </c>
      <c r="V488">
        <f t="shared" si="15"/>
        <v>0.5439005439005439</v>
      </c>
      <c r="W488">
        <f t="shared" si="15"/>
        <v>0.0777000777000777</v>
      </c>
      <c r="X488">
        <f t="shared" si="15"/>
        <v>0.6993006993006993</v>
      </c>
      <c r="Y488">
        <f t="shared" si="15"/>
        <v>2.097902097902098</v>
      </c>
      <c r="Z488">
        <f t="shared" si="15"/>
        <v>0</v>
      </c>
      <c r="AA488">
        <f t="shared" si="15"/>
        <v>0</v>
      </c>
      <c r="AB488">
        <f t="shared" si="15"/>
        <v>0</v>
      </c>
      <c r="AC488">
        <f t="shared" si="15"/>
        <v>1.2432012432012431</v>
      </c>
      <c r="AD488">
        <f t="shared" si="15"/>
        <v>0.1554001554001554</v>
      </c>
      <c r="AE488">
        <f t="shared" si="15"/>
        <v>0</v>
      </c>
      <c r="AF488">
        <f t="shared" si="15"/>
        <v>0</v>
      </c>
      <c r="AG488">
        <f t="shared" si="15"/>
        <v>0.6993006993006993</v>
      </c>
      <c r="AH488">
        <f t="shared" si="15"/>
        <v>1.6317016317016315</v>
      </c>
      <c r="AI488">
        <f t="shared" si="15"/>
        <v>3.263403263403263</v>
      </c>
      <c r="AJ488">
        <f t="shared" si="15"/>
        <v>3.4965034965034967</v>
      </c>
      <c r="AK488">
        <f t="shared" si="15"/>
        <v>0</v>
      </c>
      <c r="AL488">
        <f t="shared" si="15"/>
        <v>0</v>
      </c>
      <c r="AM488">
        <f t="shared" si="15"/>
        <v>0</v>
      </c>
      <c r="AN488">
        <f t="shared" si="15"/>
        <v>0</v>
      </c>
      <c r="AO488">
        <f t="shared" si="15"/>
        <v>0</v>
      </c>
      <c r="AP488">
        <f t="shared" si="15"/>
        <v>0</v>
      </c>
      <c r="AQ488">
        <f t="shared" si="15"/>
        <v>0</v>
      </c>
      <c r="AR488">
        <f t="shared" si="15"/>
        <v>0</v>
      </c>
      <c r="AS488">
        <f t="shared" si="15"/>
        <v>0.777000777000777</v>
      </c>
      <c r="AT488">
        <f t="shared" si="15"/>
        <v>0</v>
      </c>
      <c r="AU488">
        <f t="shared" si="15"/>
        <v>0</v>
      </c>
      <c r="AV488">
        <f t="shared" si="15"/>
        <v>0.2331002331002331</v>
      </c>
      <c r="AW488">
        <f t="shared" si="15"/>
        <v>0.0777000777000777</v>
      </c>
    </row>
    <row r="492" ht="12.75">
      <c r="A492" t="s">
        <v>55</v>
      </c>
    </row>
    <row r="493" ht="12.75">
      <c r="A493" t="s">
        <v>56</v>
      </c>
    </row>
    <row r="494" ht="12.75">
      <c r="A494" t="s">
        <v>57</v>
      </c>
    </row>
    <row r="495" spans="1:2" ht="12.75">
      <c r="A495" t="s">
        <v>58</v>
      </c>
      <c r="B495">
        <v>59.51825951825952</v>
      </c>
    </row>
    <row r="496" spans="1:2" ht="12.75">
      <c r="A496" t="s">
        <v>59</v>
      </c>
      <c r="B496">
        <v>11.421911421911423</v>
      </c>
    </row>
    <row r="497" spans="1:2" ht="12.75">
      <c r="A497" t="s">
        <v>60</v>
      </c>
      <c r="B497">
        <v>4.662004662004662</v>
      </c>
    </row>
    <row r="498" spans="1:2" ht="12.75">
      <c r="A498" t="s">
        <v>135</v>
      </c>
      <c r="B498">
        <v>3.4965034965034967</v>
      </c>
    </row>
    <row r="499" spans="1:2" ht="12.75">
      <c r="A499" t="s">
        <v>134</v>
      </c>
      <c r="B499">
        <v>3.263403263403263</v>
      </c>
    </row>
    <row r="500" spans="1:2" ht="12.75">
      <c r="A500" t="s">
        <v>61</v>
      </c>
      <c r="B500">
        <v>2.4087024087024087</v>
      </c>
    </row>
    <row r="501" spans="1:2" ht="12.75">
      <c r="A501" t="s">
        <v>116</v>
      </c>
      <c r="B501">
        <v>2.331002331002331</v>
      </c>
    </row>
    <row r="502" spans="1:2" ht="12.75">
      <c r="A502" t="s">
        <v>124</v>
      </c>
      <c r="B502">
        <v>2.097902097902098</v>
      </c>
    </row>
    <row r="503" spans="1:2" ht="12.75">
      <c r="A503" t="s">
        <v>115</v>
      </c>
      <c r="B503">
        <v>1.9425019425019423</v>
      </c>
    </row>
    <row r="504" spans="1:2" ht="12.75">
      <c r="A504" t="s">
        <v>133</v>
      </c>
      <c r="B504">
        <v>1.6317016317016315</v>
      </c>
    </row>
    <row r="505" spans="1:2" ht="12.75">
      <c r="A505" t="s">
        <v>128</v>
      </c>
      <c r="B505">
        <v>1.2432012432012431</v>
      </c>
    </row>
    <row r="506" spans="1:2" ht="12.75">
      <c r="A506" t="s">
        <v>117</v>
      </c>
      <c r="B506">
        <v>1.0878010878010878</v>
      </c>
    </row>
    <row r="507" spans="1:2" ht="12.75">
      <c r="A507" t="s">
        <v>92</v>
      </c>
      <c r="B507">
        <v>0.777000777000777</v>
      </c>
    </row>
    <row r="508" spans="1:2" ht="12.75">
      <c r="A508" t="s">
        <v>123</v>
      </c>
      <c r="B508">
        <v>0.6993006993006993</v>
      </c>
    </row>
    <row r="509" spans="1:2" ht="12.75">
      <c r="A509" t="s">
        <v>132</v>
      </c>
      <c r="B509">
        <v>0.6993006993006993</v>
      </c>
    </row>
    <row r="510" spans="1:2" ht="12.75">
      <c r="A510" t="s">
        <v>114</v>
      </c>
      <c r="B510">
        <v>0.6216006216006216</v>
      </c>
    </row>
    <row r="511" spans="1:2" ht="12.75">
      <c r="A511" t="s">
        <v>118</v>
      </c>
      <c r="B511">
        <v>0.5439005439005439</v>
      </c>
    </row>
    <row r="512" spans="1:2" ht="12.75">
      <c r="A512" t="s">
        <v>121</v>
      </c>
      <c r="B512">
        <v>0.5439005439005439</v>
      </c>
    </row>
    <row r="513" spans="1:2" ht="12.75">
      <c r="A513" t="s">
        <v>112</v>
      </c>
      <c r="B513">
        <v>0.2331002331002331</v>
      </c>
    </row>
    <row r="514" spans="1:2" ht="12.75">
      <c r="A514" t="s">
        <v>95</v>
      </c>
      <c r="B514">
        <v>0.2331002331002331</v>
      </c>
    </row>
    <row r="515" spans="1:2" ht="12.75">
      <c r="A515" t="s">
        <v>109</v>
      </c>
      <c r="B515">
        <v>0.1554001554001554</v>
      </c>
    </row>
    <row r="516" spans="1:2" ht="12.75">
      <c r="A516" t="s">
        <v>129</v>
      </c>
      <c r="B516">
        <v>0.1554001554001554</v>
      </c>
    </row>
    <row r="517" spans="1:2" ht="12.75">
      <c r="A517" t="s">
        <v>108</v>
      </c>
      <c r="B517">
        <v>0.0777000777000777</v>
      </c>
    </row>
    <row r="518" spans="1:2" ht="12.75">
      <c r="A518" t="s">
        <v>122</v>
      </c>
      <c r="B518">
        <v>0.0777000777000777</v>
      </c>
    </row>
    <row r="519" spans="1:2" ht="12.75">
      <c r="A519" t="s">
        <v>96</v>
      </c>
      <c r="B519">
        <v>0.0777000777000777</v>
      </c>
    </row>
    <row r="520" spans="1:2" ht="12.75">
      <c r="A520" t="s">
        <v>110</v>
      </c>
      <c r="B520">
        <v>0</v>
      </c>
    </row>
    <row r="521" spans="1:2" ht="12.75">
      <c r="A521" t="s">
        <v>111</v>
      </c>
      <c r="B521">
        <v>0</v>
      </c>
    </row>
    <row r="522" spans="1:2" ht="12.75">
      <c r="A522" t="s">
        <v>113</v>
      </c>
      <c r="B522">
        <v>0</v>
      </c>
    </row>
    <row r="523" spans="1:2" ht="12.75">
      <c r="A523" t="s">
        <v>119</v>
      </c>
      <c r="B523">
        <v>0</v>
      </c>
    </row>
    <row r="524" spans="1:2" ht="12.75">
      <c r="A524" t="s">
        <v>120</v>
      </c>
      <c r="B524">
        <v>0</v>
      </c>
    </row>
    <row r="525" spans="1:2" ht="12.75">
      <c r="A525" t="s">
        <v>125</v>
      </c>
      <c r="B525">
        <v>0</v>
      </c>
    </row>
    <row r="526" spans="1:2" ht="12.75">
      <c r="A526" t="s">
        <v>126</v>
      </c>
      <c r="B526">
        <v>0</v>
      </c>
    </row>
    <row r="527" spans="1:2" ht="12.75">
      <c r="A527" t="s">
        <v>127</v>
      </c>
      <c r="B527">
        <v>0</v>
      </c>
    </row>
    <row r="528" spans="1:2" ht="12.75">
      <c r="A528" t="s">
        <v>130</v>
      </c>
      <c r="B528">
        <v>0</v>
      </c>
    </row>
    <row r="529" spans="1:2" ht="12.75">
      <c r="A529" t="s">
        <v>131</v>
      </c>
      <c r="B529">
        <v>0</v>
      </c>
    </row>
    <row r="530" spans="1:2" ht="12.75">
      <c r="A530" t="s">
        <v>136</v>
      </c>
      <c r="B530">
        <v>0</v>
      </c>
    </row>
    <row r="531" spans="1:2" ht="12.75">
      <c r="A531" t="s">
        <v>85</v>
      </c>
      <c r="B531">
        <v>0</v>
      </c>
    </row>
    <row r="532" spans="1:2" ht="12.75">
      <c r="A532" t="s">
        <v>86</v>
      </c>
      <c r="B532">
        <v>0</v>
      </c>
    </row>
    <row r="533" spans="1:2" ht="12.75">
      <c r="A533" t="s">
        <v>87</v>
      </c>
      <c r="B533">
        <v>0</v>
      </c>
    </row>
    <row r="534" spans="1:2" ht="12.75">
      <c r="A534" t="s">
        <v>88</v>
      </c>
      <c r="B534">
        <v>0</v>
      </c>
    </row>
    <row r="535" spans="1:2" ht="12.75">
      <c r="A535" t="s">
        <v>89</v>
      </c>
      <c r="B535">
        <v>0</v>
      </c>
    </row>
    <row r="536" spans="1:2" ht="12.75">
      <c r="A536" t="s">
        <v>90</v>
      </c>
      <c r="B536">
        <v>0</v>
      </c>
    </row>
    <row r="537" spans="1:2" ht="12.75">
      <c r="A537" t="s">
        <v>91</v>
      </c>
      <c r="B537">
        <v>0</v>
      </c>
    </row>
    <row r="538" spans="1:2" ht="12.75">
      <c r="A538" t="s">
        <v>93</v>
      </c>
      <c r="B538">
        <v>0</v>
      </c>
    </row>
    <row r="539" spans="1:2" ht="12.75">
      <c r="A539" t="s">
        <v>94</v>
      </c>
      <c r="B539">
        <v>0</v>
      </c>
    </row>
    <row r="540" ht="12.75">
      <c r="A540" t="s">
        <v>97</v>
      </c>
    </row>
    <row r="541" ht="12.75">
      <c r="A541" t="s">
        <v>98</v>
      </c>
    </row>
    <row r="545" spans="1:50" ht="12.75">
      <c r="A545" t="s">
        <v>69</v>
      </c>
      <c r="B545">
        <v>-0.0325277769909138</v>
      </c>
      <c r="C545">
        <v>0.889444436578579</v>
      </c>
      <c r="D545" s="35" t="s">
        <v>70</v>
      </c>
      <c r="E545">
        <v>20</v>
      </c>
      <c r="F545">
        <v>4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1</v>
      </c>
      <c r="N545">
        <v>0</v>
      </c>
      <c r="O545">
        <v>0</v>
      </c>
      <c r="P545">
        <v>6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1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f>SUM(E545:AW545)</f>
        <v>32</v>
      </c>
    </row>
    <row r="546" spans="1:50" ht="12.75">
      <c r="A546" t="s">
        <v>71</v>
      </c>
      <c r="B546">
        <v>0.0730273376597901</v>
      </c>
      <c r="C546">
        <v>0.178296875550088</v>
      </c>
      <c r="D546" s="35" t="s">
        <v>70</v>
      </c>
      <c r="E546">
        <v>2</v>
      </c>
      <c r="F546">
        <v>2</v>
      </c>
      <c r="G546">
        <v>0</v>
      </c>
      <c r="H546">
        <v>2</v>
      </c>
      <c r="I546">
        <v>0</v>
      </c>
      <c r="J546">
        <v>0</v>
      </c>
      <c r="K546">
        <v>0</v>
      </c>
      <c r="L546">
        <v>0</v>
      </c>
      <c r="M546">
        <v>1</v>
      </c>
      <c r="N546">
        <v>0</v>
      </c>
      <c r="O546">
        <v>0</v>
      </c>
      <c r="P546">
        <v>13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1</v>
      </c>
      <c r="Y546">
        <v>0</v>
      </c>
      <c r="Z546">
        <v>0</v>
      </c>
      <c r="AA546">
        <v>0</v>
      </c>
      <c r="AB546">
        <v>3</v>
      </c>
      <c r="AC546">
        <v>1</v>
      </c>
      <c r="AD546">
        <v>0</v>
      </c>
      <c r="AE546">
        <v>0</v>
      </c>
      <c r="AF546">
        <v>0</v>
      </c>
      <c r="AG546">
        <v>1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f>SUM(E546:AW546)</f>
        <v>26</v>
      </c>
    </row>
    <row r="547" spans="1:50" ht="12.75">
      <c r="A547" t="s">
        <v>72</v>
      </c>
      <c r="B547">
        <v>0.448578000650296</v>
      </c>
      <c r="C547">
        <v>0.265034905842905</v>
      </c>
      <c r="D547" s="35" t="s">
        <v>70</v>
      </c>
      <c r="E547">
        <v>0</v>
      </c>
      <c r="F547">
        <v>2</v>
      </c>
      <c r="G547">
        <v>0</v>
      </c>
      <c r="H547">
        <v>5</v>
      </c>
      <c r="I547">
        <v>0</v>
      </c>
      <c r="J547">
        <v>0</v>
      </c>
      <c r="K547">
        <v>0</v>
      </c>
      <c r="L547">
        <v>0</v>
      </c>
      <c r="M547">
        <v>2</v>
      </c>
      <c r="N547">
        <v>0</v>
      </c>
      <c r="O547">
        <v>0</v>
      </c>
      <c r="P547">
        <v>77</v>
      </c>
      <c r="Q547">
        <v>1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5</v>
      </c>
      <c r="AC547">
        <v>1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f>SUM(E547:AW547)</f>
        <v>93</v>
      </c>
    </row>
    <row r="548" spans="1:50" ht="12.75">
      <c r="A548" t="s">
        <v>73</v>
      </c>
      <c r="B548">
        <v>0.117034847565871</v>
      </c>
      <c r="C548">
        <v>0.483312507701432</v>
      </c>
      <c r="D548" s="35" t="s">
        <v>70</v>
      </c>
      <c r="E548">
        <v>0</v>
      </c>
      <c r="F548">
        <v>0</v>
      </c>
      <c r="G548">
        <v>0</v>
      </c>
      <c r="H548">
        <v>39</v>
      </c>
      <c r="I548">
        <v>0</v>
      </c>
      <c r="J548">
        <v>0</v>
      </c>
      <c r="K548">
        <v>0</v>
      </c>
      <c r="L548">
        <v>0</v>
      </c>
      <c r="M548">
        <v>1</v>
      </c>
      <c r="N548">
        <v>0</v>
      </c>
      <c r="O548">
        <v>0</v>
      </c>
      <c r="P548">
        <v>46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1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f>SUM(E548:AW548)</f>
        <v>87</v>
      </c>
    </row>
    <row r="549" spans="5:50" ht="12.75">
      <c r="E549">
        <f aca="true" t="shared" si="16" ref="E549:AX549">SUM(E545:E548)</f>
        <v>22</v>
      </c>
      <c r="F549">
        <f t="shared" si="16"/>
        <v>8</v>
      </c>
      <c r="G549">
        <f t="shared" si="16"/>
        <v>0</v>
      </c>
      <c r="H549">
        <f t="shared" si="16"/>
        <v>46</v>
      </c>
      <c r="I549">
        <f t="shared" si="16"/>
        <v>0</v>
      </c>
      <c r="J549">
        <f t="shared" si="16"/>
        <v>0</v>
      </c>
      <c r="K549">
        <f t="shared" si="16"/>
        <v>0</v>
      </c>
      <c r="L549">
        <f t="shared" si="16"/>
        <v>0</v>
      </c>
      <c r="M549">
        <f t="shared" si="16"/>
        <v>5</v>
      </c>
      <c r="N549">
        <f t="shared" si="16"/>
        <v>0</v>
      </c>
      <c r="O549">
        <f t="shared" si="16"/>
        <v>0</v>
      </c>
      <c r="P549">
        <f t="shared" si="16"/>
        <v>142</v>
      </c>
      <c r="Q549">
        <f t="shared" si="16"/>
        <v>1</v>
      </c>
      <c r="R549">
        <f t="shared" si="16"/>
        <v>0</v>
      </c>
      <c r="S549">
        <f t="shared" si="16"/>
        <v>0</v>
      </c>
      <c r="T549">
        <f t="shared" si="16"/>
        <v>0</v>
      </c>
      <c r="U549">
        <f t="shared" si="16"/>
        <v>0</v>
      </c>
      <c r="V549">
        <f t="shared" si="16"/>
        <v>0</v>
      </c>
      <c r="W549">
        <f t="shared" si="16"/>
        <v>0</v>
      </c>
      <c r="X549">
        <f t="shared" si="16"/>
        <v>1</v>
      </c>
      <c r="Y549">
        <f t="shared" si="16"/>
        <v>0</v>
      </c>
      <c r="Z549">
        <f t="shared" si="16"/>
        <v>0</v>
      </c>
      <c r="AA549">
        <f t="shared" si="16"/>
        <v>0</v>
      </c>
      <c r="AB549">
        <f t="shared" si="16"/>
        <v>8</v>
      </c>
      <c r="AC549">
        <f t="shared" si="16"/>
        <v>3</v>
      </c>
      <c r="AD549">
        <f t="shared" si="16"/>
        <v>0</v>
      </c>
      <c r="AE549">
        <f t="shared" si="16"/>
        <v>0</v>
      </c>
      <c r="AF549">
        <f t="shared" si="16"/>
        <v>0</v>
      </c>
      <c r="AG549">
        <f t="shared" si="16"/>
        <v>1</v>
      </c>
      <c r="AH549">
        <f t="shared" si="16"/>
        <v>0</v>
      </c>
      <c r="AI549">
        <f t="shared" si="16"/>
        <v>1</v>
      </c>
      <c r="AJ549">
        <f t="shared" si="16"/>
        <v>0</v>
      </c>
      <c r="AK549">
        <f t="shared" si="16"/>
        <v>0</v>
      </c>
      <c r="AL549">
        <f t="shared" si="16"/>
        <v>0</v>
      </c>
      <c r="AM549">
        <f t="shared" si="16"/>
        <v>0</v>
      </c>
      <c r="AN549">
        <f t="shared" si="16"/>
        <v>0</v>
      </c>
      <c r="AO549">
        <f t="shared" si="16"/>
        <v>0</v>
      </c>
      <c r="AP549">
        <f t="shared" si="16"/>
        <v>0</v>
      </c>
      <c r="AQ549">
        <f t="shared" si="16"/>
        <v>0</v>
      </c>
      <c r="AR549">
        <f t="shared" si="16"/>
        <v>0</v>
      </c>
      <c r="AS549">
        <f t="shared" si="16"/>
        <v>0</v>
      </c>
      <c r="AT549">
        <f t="shared" si="16"/>
        <v>0</v>
      </c>
      <c r="AU549">
        <f t="shared" si="16"/>
        <v>0</v>
      </c>
      <c r="AV549">
        <f t="shared" si="16"/>
        <v>0</v>
      </c>
      <c r="AW549">
        <f t="shared" si="16"/>
        <v>0</v>
      </c>
      <c r="AX549">
        <f t="shared" si="16"/>
        <v>238</v>
      </c>
    </row>
    <row r="550" spans="5:49" ht="12.75">
      <c r="E550">
        <f aca="true" t="shared" si="17" ref="E550:AW550">E549/238*100</f>
        <v>9.243697478991598</v>
      </c>
      <c r="F550">
        <f t="shared" si="17"/>
        <v>3.361344537815126</v>
      </c>
      <c r="G550">
        <f t="shared" si="17"/>
        <v>0</v>
      </c>
      <c r="H550">
        <f t="shared" si="17"/>
        <v>19.327731092436977</v>
      </c>
      <c r="I550">
        <f t="shared" si="17"/>
        <v>0</v>
      </c>
      <c r="J550">
        <f t="shared" si="17"/>
        <v>0</v>
      </c>
      <c r="K550">
        <f t="shared" si="17"/>
        <v>0</v>
      </c>
      <c r="L550">
        <f t="shared" si="17"/>
        <v>0</v>
      </c>
      <c r="M550">
        <f t="shared" si="17"/>
        <v>2.100840336134454</v>
      </c>
      <c r="N550">
        <f t="shared" si="17"/>
        <v>0</v>
      </c>
      <c r="O550">
        <f t="shared" si="17"/>
        <v>0</v>
      </c>
      <c r="P550">
        <f t="shared" si="17"/>
        <v>59.66386554621849</v>
      </c>
      <c r="Q550">
        <f t="shared" si="17"/>
        <v>0.42016806722689076</v>
      </c>
      <c r="R550">
        <f t="shared" si="17"/>
        <v>0</v>
      </c>
      <c r="S550">
        <f t="shared" si="17"/>
        <v>0</v>
      </c>
      <c r="T550">
        <f t="shared" si="17"/>
        <v>0</v>
      </c>
      <c r="U550">
        <f t="shared" si="17"/>
        <v>0</v>
      </c>
      <c r="V550">
        <f t="shared" si="17"/>
        <v>0</v>
      </c>
      <c r="W550">
        <f t="shared" si="17"/>
        <v>0</v>
      </c>
      <c r="X550">
        <f t="shared" si="17"/>
        <v>0.42016806722689076</v>
      </c>
      <c r="Y550">
        <f t="shared" si="17"/>
        <v>0</v>
      </c>
      <c r="Z550">
        <f t="shared" si="17"/>
        <v>0</v>
      </c>
      <c r="AA550">
        <f t="shared" si="17"/>
        <v>0</v>
      </c>
      <c r="AB550">
        <f t="shared" si="17"/>
        <v>3.361344537815126</v>
      </c>
      <c r="AC550">
        <f t="shared" si="17"/>
        <v>1.2605042016806722</v>
      </c>
      <c r="AD550">
        <f t="shared" si="17"/>
        <v>0</v>
      </c>
      <c r="AE550">
        <f t="shared" si="17"/>
        <v>0</v>
      </c>
      <c r="AF550">
        <f t="shared" si="17"/>
        <v>0</v>
      </c>
      <c r="AG550">
        <f t="shared" si="17"/>
        <v>0.42016806722689076</v>
      </c>
      <c r="AH550">
        <f t="shared" si="17"/>
        <v>0</v>
      </c>
      <c r="AI550">
        <f t="shared" si="17"/>
        <v>0.42016806722689076</v>
      </c>
      <c r="AJ550">
        <f t="shared" si="17"/>
        <v>0</v>
      </c>
      <c r="AK550">
        <f t="shared" si="17"/>
        <v>0</v>
      </c>
      <c r="AL550">
        <f t="shared" si="17"/>
        <v>0</v>
      </c>
      <c r="AM550">
        <f t="shared" si="17"/>
        <v>0</v>
      </c>
      <c r="AN550">
        <f t="shared" si="17"/>
        <v>0</v>
      </c>
      <c r="AO550">
        <f t="shared" si="17"/>
        <v>0</v>
      </c>
      <c r="AP550">
        <f t="shared" si="17"/>
        <v>0</v>
      </c>
      <c r="AQ550">
        <f t="shared" si="17"/>
        <v>0</v>
      </c>
      <c r="AR550">
        <f t="shared" si="17"/>
        <v>0</v>
      </c>
      <c r="AS550">
        <f t="shared" si="17"/>
        <v>0</v>
      </c>
      <c r="AT550">
        <f t="shared" si="17"/>
        <v>0</v>
      </c>
      <c r="AU550">
        <f t="shared" si="17"/>
        <v>0</v>
      </c>
      <c r="AV550">
        <f t="shared" si="17"/>
        <v>0</v>
      </c>
      <c r="AW550">
        <f t="shared" si="17"/>
        <v>0</v>
      </c>
    </row>
    <row r="554" spans="1:2" ht="12.75">
      <c r="A554" t="s">
        <v>115</v>
      </c>
      <c r="B554">
        <v>59.66386554621849</v>
      </c>
    </row>
    <row r="555" spans="1:2" ht="12.75">
      <c r="A555" t="s">
        <v>61</v>
      </c>
      <c r="B555">
        <v>19.327731092436977</v>
      </c>
    </row>
    <row r="556" spans="1:2" ht="12.75">
      <c r="A556" t="s">
        <v>58</v>
      </c>
      <c r="B556">
        <v>9.243697478991598</v>
      </c>
    </row>
    <row r="557" spans="1:2" ht="12.75">
      <c r="A557" t="s">
        <v>59</v>
      </c>
      <c r="B557">
        <v>3.361344537815126</v>
      </c>
    </row>
    <row r="558" spans="1:2" ht="12.75">
      <c r="A558" t="s">
        <v>127</v>
      </c>
      <c r="B558">
        <v>3.361344537815126</v>
      </c>
    </row>
    <row r="559" spans="1:2" ht="12.75">
      <c r="A559" t="s">
        <v>112</v>
      </c>
      <c r="B559">
        <v>2.100840336134454</v>
      </c>
    </row>
    <row r="560" spans="1:2" ht="12.75">
      <c r="A560" t="s">
        <v>128</v>
      </c>
      <c r="B560">
        <v>1.2605042016806722</v>
      </c>
    </row>
    <row r="561" spans="1:2" ht="12.75">
      <c r="A561" t="s">
        <v>116</v>
      </c>
      <c r="B561">
        <v>0.42016806722689076</v>
      </c>
    </row>
    <row r="562" spans="1:2" ht="12.75">
      <c r="A562" t="s">
        <v>123</v>
      </c>
      <c r="B562">
        <v>0.42016806722689076</v>
      </c>
    </row>
    <row r="563" spans="1:2" ht="12.75">
      <c r="A563" t="s">
        <v>132</v>
      </c>
      <c r="B563">
        <v>0.42016806722689076</v>
      </c>
    </row>
    <row r="564" spans="1:2" ht="12.75">
      <c r="A564" t="s">
        <v>134</v>
      </c>
      <c r="B564">
        <v>0.42016806722689076</v>
      </c>
    </row>
    <row r="565" spans="1:2" ht="12.75">
      <c r="A565" t="s">
        <v>60</v>
      </c>
      <c r="B565">
        <v>0</v>
      </c>
    </row>
    <row r="566" spans="1:2" ht="12.75">
      <c r="A566" t="s">
        <v>108</v>
      </c>
      <c r="B566">
        <v>0</v>
      </c>
    </row>
    <row r="567" spans="1:2" ht="12.75">
      <c r="A567" t="s">
        <v>109</v>
      </c>
      <c r="B567">
        <v>0</v>
      </c>
    </row>
    <row r="568" spans="1:2" ht="12.75">
      <c r="A568" t="s">
        <v>110</v>
      </c>
      <c r="B568">
        <v>0</v>
      </c>
    </row>
    <row r="569" spans="1:2" ht="12.75">
      <c r="A569" t="s">
        <v>111</v>
      </c>
      <c r="B569">
        <v>0</v>
      </c>
    </row>
    <row r="570" spans="1:2" ht="12.75">
      <c r="A570" t="s">
        <v>113</v>
      </c>
      <c r="B570">
        <v>0</v>
      </c>
    </row>
    <row r="571" spans="1:2" ht="12.75">
      <c r="A571" t="s">
        <v>114</v>
      </c>
      <c r="B571">
        <v>0</v>
      </c>
    </row>
    <row r="572" spans="1:2" ht="12.75">
      <c r="A572" t="s">
        <v>117</v>
      </c>
      <c r="B572">
        <v>0</v>
      </c>
    </row>
    <row r="573" spans="1:2" ht="12.75">
      <c r="A573" t="s">
        <v>118</v>
      </c>
      <c r="B573">
        <v>0</v>
      </c>
    </row>
    <row r="574" spans="1:2" ht="12.75">
      <c r="A574" t="s">
        <v>119</v>
      </c>
      <c r="B574">
        <v>0</v>
      </c>
    </row>
    <row r="575" spans="1:2" ht="12.75">
      <c r="A575" t="s">
        <v>120</v>
      </c>
      <c r="B575">
        <v>0</v>
      </c>
    </row>
    <row r="576" spans="1:2" ht="12.75">
      <c r="A576" t="s">
        <v>121</v>
      </c>
      <c r="B576">
        <v>0</v>
      </c>
    </row>
    <row r="577" spans="1:2" ht="12.75">
      <c r="A577" t="s">
        <v>122</v>
      </c>
      <c r="B577">
        <v>0</v>
      </c>
    </row>
    <row r="578" spans="1:2" ht="12.75">
      <c r="A578" t="s">
        <v>124</v>
      </c>
      <c r="B578">
        <v>0</v>
      </c>
    </row>
    <row r="579" spans="1:2" ht="12.75">
      <c r="A579" t="s">
        <v>125</v>
      </c>
      <c r="B579">
        <v>0</v>
      </c>
    </row>
    <row r="580" spans="1:2" ht="12.75">
      <c r="A580" t="s">
        <v>126</v>
      </c>
      <c r="B580">
        <v>0</v>
      </c>
    </row>
    <row r="581" spans="1:2" ht="12.75">
      <c r="A581" t="s">
        <v>129</v>
      </c>
      <c r="B581">
        <v>0</v>
      </c>
    </row>
    <row r="582" spans="1:2" ht="12.75">
      <c r="A582" t="s">
        <v>130</v>
      </c>
      <c r="B582">
        <v>0</v>
      </c>
    </row>
    <row r="583" spans="1:2" ht="12.75">
      <c r="A583" t="s">
        <v>131</v>
      </c>
      <c r="B583">
        <v>0</v>
      </c>
    </row>
    <row r="584" spans="1:2" ht="12.75">
      <c r="A584" t="s">
        <v>133</v>
      </c>
      <c r="B584">
        <v>0</v>
      </c>
    </row>
    <row r="585" spans="1:2" ht="12.75">
      <c r="A585" t="s">
        <v>135</v>
      </c>
      <c r="B585">
        <v>0</v>
      </c>
    </row>
    <row r="586" spans="1:2" ht="12.75">
      <c r="A586" t="s">
        <v>136</v>
      </c>
      <c r="B586">
        <v>0</v>
      </c>
    </row>
    <row r="587" spans="1:2" ht="12.75">
      <c r="A587" t="s">
        <v>85</v>
      </c>
      <c r="B587">
        <v>0</v>
      </c>
    </row>
    <row r="588" spans="1:2" ht="12.75">
      <c r="A588" t="s">
        <v>86</v>
      </c>
      <c r="B588">
        <v>0</v>
      </c>
    </row>
    <row r="589" spans="1:2" ht="12.75">
      <c r="A589" t="s">
        <v>87</v>
      </c>
      <c r="B589">
        <v>0</v>
      </c>
    </row>
    <row r="590" spans="1:2" ht="12.75">
      <c r="A590" t="s">
        <v>88</v>
      </c>
      <c r="B590">
        <v>0</v>
      </c>
    </row>
    <row r="591" spans="1:2" ht="12.75">
      <c r="A591" t="s">
        <v>89</v>
      </c>
      <c r="B591">
        <v>0</v>
      </c>
    </row>
    <row r="592" spans="1:2" ht="12.75">
      <c r="A592" t="s">
        <v>90</v>
      </c>
      <c r="B592">
        <v>0</v>
      </c>
    </row>
    <row r="593" spans="1:2" ht="12.75">
      <c r="A593" t="s">
        <v>91</v>
      </c>
      <c r="B593">
        <v>0</v>
      </c>
    </row>
    <row r="594" spans="1:2" ht="12.75">
      <c r="A594" t="s">
        <v>92</v>
      </c>
      <c r="B594">
        <v>0</v>
      </c>
    </row>
    <row r="595" spans="1:2" ht="12.75">
      <c r="A595" t="s">
        <v>93</v>
      </c>
      <c r="B595">
        <v>0</v>
      </c>
    </row>
    <row r="596" spans="1:2" ht="12.75">
      <c r="A596" t="s">
        <v>94</v>
      </c>
      <c r="B596">
        <v>0</v>
      </c>
    </row>
    <row r="597" spans="1:2" ht="12.75">
      <c r="A597" t="s">
        <v>95</v>
      </c>
      <c r="B597">
        <v>0</v>
      </c>
    </row>
    <row r="598" spans="1:2" ht="12.75">
      <c r="A598" t="s">
        <v>96</v>
      </c>
      <c r="B598">
        <v>0</v>
      </c>
    </row>
    <row r="599" ht="12.75">
      <c r="A599" t="s">
        <v>55</v>
      </c>
    </row>
    <row r="600" ht="12.75">
      <c r="A600" t="s">
        <v>56</v>
      </c>
    </row>
    <row r="601" ht="12.75">
      <c r="A601" t="s">
        <v>57</v>
      </c>
    </row>
    <row r="602" ht="12.75">
      <c r="A602" t="s">
        <v>97</v>
      </c>
    </row>
    <row r="603" ht="12.75">
      <c r="A603" t="s">
        <v>98</v>
      </c>
    </row>
    <row r="607" spans="1:50" ht="12.75">
      <c r="A607" t="s">
        <v>74</v>
      </c>
      <c r="B607">
        <v>-0.605663886192719</v>
      </c>
      <c r="C607">
        <v>-0.553709723042979</v>
      </c>
      <c r="D607" s="34" t="s">
        <v>75</v>
      </c>
      <c r="E607">
        <v>0</v>
      </c>
      <c r="F607">
        <v>0</v>
      </c>
      <c r="G607">
        <v>0</v>
      </c>
      <c r="H607">
        <v>5</v>
      </c>
      <c r="I607">
        <v>0</v>
      </c>
      <c r="J607">
        <v>0</v>
      </c>
      <c r="K607">
        <v>0</v>
      </c>
      <c r="L607">
        <v>0</v>
      </c>
      <c r="M607">
        <v>1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1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2</v>
      </c>
      <c r="AF607">
        <v>0</v>
      </c>
      <c r="AG607">
        <v>2</v>
      </c>
      <c r="AH607">
        <v>4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f aca="true" t="shared" si="18" ref="AX607:AX627">SUM(E607:AW607)</f>
        <v>15</v>
      </c>
    </row>
    <row r="608" spans="1:50" ht="12.75">
      <c r="A608" t="s">
        <v>76</v>
      </c>
      <c r="B608">
        <v>-0.472352778844834</v>
      </c>
      <c r="C608">
        <v>-0.630238007725006</v>
      </c>
      <c r="D608" s="34" t="s">
        <v>75</v>
      </c>
      <c r="E608">
        <v>0</v>
      </c>
      <c r="F608">
        <v>0</v>
      </c>
      <c r="G608">
        <v>0</v>
      </c>
      <c r="H608">
        <v>1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2</v>
      </c>
      <c r="AH608">
        <v>0</v>
      </c>
      <c r="AI608">
        <v>1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f t="shared" si="18"/>
        <v>4</v>
      </c>
    </row>
    <row r="609" spans="1:50" ht="12.75">
      <c r="A609" t="s">
        <v>77</v>
      </c>
      <c r="B609">
        <v>-0.793180265463079</v>
      </c>
      <c r="C609">
        <v>0.981117820354125</v>
      </c>
      <c r="D609" s="34" t="s">
        <v>75</v>
      </c>
      <c r="E609">
        <v>28</v>
      </c>
      <c r="F609">
        <v>2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f t="shared" si="18"/>
        <v>30</v>
      </c>
    </row>
    <row r="610" spans="1:50" ht="12.75">
      <c r="A610" t="s">
        <v>78</v>
      </c>
      <c r="B610">
        <v>-0.58507717260348</v>
      </c>
      <c r="C610">
        <v>0.607221625109811</v>
      </c>
      <c r="D610" s="34" t="s">
        <v>75</v>
      </c>
      <c r="E610">
        <v>39</v>
      </c>
      <c r="F610">
        <v>1</v>
      </c>
      <c r="G610">
        <v>1</v>
      </c>
      <c r="H610">
        <v>2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1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f t="shared" si="18"/>
        <v>44</v>
      </c>
    </row>
    <row r="611" spans="1:50" ht="12.75">
      <c r="A611" t="s">
        <v>79</v>
      </c>
      <c r="B611">
        <v>-0.680290674526513</v>
      </c>
      <c r="C611">
        <v>0.760908890216727</v>
      </c>
      <c r="D611" s="34" t="s">
        <v>75</v>
      </c>
      <c r="E611">
        <v>85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1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1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f t="shared" si="18"/>
        <v>87</v>
      </c>
    </row>
    <row r="612" spans="1:50" ht="12.75">
      <c r="A612" t="s">
        <v>80</v>
      </c>
      <c r="B612">
        <v>-0.728632132320675</v>
      </c>
      <c r="C612">
        <v>1.20938110648307</v>
      </c>
      <c r="D612" s="34" t="s">
        <v>75</v>
      </c>
      <c r="E612">
        <v>28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f t="shared" si="18"/>
        <v>28</v>
      </c>
    </row>
    <row r="613" spans="1:50" ht="12.75">
      <c r="A613" t="s">
        <v>81</v>
      </c>
      <c r="B613">
        <v>-1.21596153362111</v>
      </c>
      <c r="C613">
        <v>0.386728424198155</v>
      </c>
      <c r="D613" s="34" t="s">
        <v>75</v>
      </c>
      <c r="E613">
        <v>30</v>
      </c>
      <c r="F613">
        <v>0</v>
      </c>
      <c r="G613">
        <v>0</v>
      </c>
      <c r="H613">
        <v>2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1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3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f t="shared" si="18"/>
        <v>36</v>
      </c>
    </row>
    <row r="614" spans="1:50" ht="12.75">
      <c r="A614" t="s">
        <v>82</v>
      </c>
      <c r="B614">
        <v>-1.21806194400098</v>
      </c>
      <c r="C614">
        <v>0.449102594554576</v>
      </c>
      <c r="D614" s="34" t="s">
        <v>75</v>
      </c>
      <c r="E614">
        <v>17</v>
      </c>
      <c r="F614">
        <v>1</v>
      </c>
      <c r="G614">
        <v>0</v>
      </c>
      <c r="H614">
        <v>2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3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f t="shared" si="18"/>
        <v>23</v>
      </c>
    </row>
    <row r="615" spans="1:50" ht="12.75">
      <c r="A615" t="s">
        <v>83</v>
      </c>
      <c r="B615">
        <v>-0.537857359881681</v>
      </c>
      <c r="C615">
        <v>0.161243303688922</v>
      </c>
      <c r="D615" s="34" t="s">
        <v>75</v>
      </c>
      <c r="E615">
        <v>6</v>
      </c>
      <c r="F615">
        <v>2</v>
      </c>
      <c r="G615">
        <v>3</v>
      </c>
      <c r="H615">
        <v>2</v>
      </c>
      <c r="I615">
        <v>0</v>
      </c>
      <c r="J615">
        <v>0</v>
      </c>
      <c r="K615">
        <v>0</v>
      </c>
      <c r="L615">
        <v>0</v>
      </c>
      <c r="M615">
        <v>1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2</v>
      </c>
      <c r="Z615">
        <v>0</v>
      </c>
      <c r="AA615">
        <v>0</v>
      </c>
      <c r="AB615">
        <v>0</v>
      </c>
      <c r="AC615">
        <v>2</v>
      </c>
      <c r="AD615">
        <v>0</v>
      </c>
      <c r="AE615">
        <v>0</v>
      </c>
      <c r="AF615">
        <v>0</v>
      </c>
      <c r="AG615">
        <v>1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f t="shared" si="18"/>
        <v>19</v>
      </c>
    </row>
    <row r="616" spans="1:50" ht="12.75">
      <c r="A616" t="s">
        <v>84</v>
      </c>
      <c r="B616">
        <v>-1.0056672082403</v>
      </c>
      <c r="C616">
        <v>0.0546480511281153</v>
      </c>
      <c r="D616" s="34" t="s">
        <v>75</v>
      </c>
      <c r="E616">
        <v>2</v>
      </c>
      <c r="F616">
        <v>10</v>
      </c>
      <c r="G616">
        <v>2</v>
      </c>
      <c r="H616">
        <v>2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4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1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f t="shared" si="18"/>
        <v>21</v>
      </c>
    </row>
    <row r="617" spans="1:50" ht="12.75">
      <c r="A617" t="s">
        <v>34</v>
      </c>
      <c r="B617">
        <v>-0.950031736622621</v>
      </c>
      <c r="C617">
        <v>-0.195361728882175</v>
      </c>
      <c r="D617" s="34" t="s">
        <v>75</v>
      </c>
      <c r="E617">
        <v>1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2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1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f t="shared" si="18"/>
        <v>4</v>
      </c>
    </row>
    <row r="618" spans="1:50" ht="12.75">
      <c r="A618" t="s">
        <v>35</v>
      </c>
      <c r="B618">
        <v>-0.908253375012223</v>
      </c>
      <c r="C618">
        <v>0.350445757297615</v>
      </c>
      <c r="D618" s="34" t="s">
        <v>75</v>
      </c>
      <c r="E618">
        <v>7</v>
      </c>
      <c r="F618">
        <v>5</v>
      </c>
      <c r="G618">
        <v>2</v>
      </c>
      <c r="H618">
        <v>3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1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1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f t="shared" si="18"/>
        <v>19</v>
      </c>
    </row>
    <row r="619" spans="1:50" ht="12.75">
      <c r="A619" t="s">
        <v>36</v>
      </c>
      <c r="B619">
        <v>-0.770085000280693</v>
      </c>
      <c r="C619">
        <v>-0.0647599936964618</v>
      </c>
      <c r="D619" s="34" t="s">
        <v>75</v>
      </c>
      <c r="E619">
        <v>18</v>
      </c>
      <c r="F619">
        <v>3</v>
      </c>
      <c r="G619">
        <v>0</v>
      </c>
      <c r="H619">
        <v>3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1</v>
      </c>
      <c r="Y619">
        <v>5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2</v>
      </c>
      <c r="AH619">
        <v>6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f t="shared" si="18"/>
        <v>38</v>
      </c>
    </row>
    <row r="620" spans="1:50" ht="12.75">
      <c r="A620" t="s">
        <v>37</v>
      </c>
      <c r="B620">
        <v>-0.800045269498592</v>
      </c>
      <c r="C620">
        <v>0.101372422847209</v>
      </c>
      <c r="D620" s="34" t="s">
        <v>75</v>
      </c>
      <c r="E620">
        <v>15</v>
      </c>
      <c r="F620">
        <v>2</v>
      </c>
      <c r="G620">
        <v>0</v>
      </c>
      <c r="H620">
        <v>1</v>
      </c>
      <c r="I620">
        <v>0</v>
      </c>
      <c r="J620">
        <v>0</v>
      </c>
      <c r="K620">
        <v>0</v>
      </c>
      <c r="L620">
        <v>0</v>
      </c>
      <c r="M620">
        <v>1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1</v>
      </c>
      <c r="Y620">
        <v>7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1</v>
      </c>
      <c r="AH620">
        <v>1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f t="shared" si="18"/>
        <v>29</v>
      </c>
    </row>
    <row r="621" spans="1:50" ht="12.75">
      <c r="A621" t="s">
        <v>38</v>
      </c>
      <c r="B621">
        <v>-0.935603586362565</v>
      </c>
      <c r="C621">
        <v>0.0293773646186994</v>
      </c>
      <c r="D621" s="34" t="s">
        <v>75</v>
      </c>
      <c r="E621">
        <v>11</v>
      </c>
      <c r="F621">
        <v>5</v>
      </c>
      <c r="G621">
        <v>5</v>
      </c>
      <c r="H621">
        <v>3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1</v>
      </c>
      <c r="Y621">
        <v>10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2</v>
      </c>
      <c r="AH621">
        <v>0</v>
      </c>
      <c r="AI621">
        <v>1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f t="shared" si="18"/>
        <v>38</v>
      </c>
    </row>
    <row r="622" spans="1:50" ht="12.75">
      <c r="A622" t="s">
        <v>39</v>
      </c>
      <c r="B622">
        <v>-0.650819520834609</v>
      </c>
      <c r="C622">
        <v>-0.0238111813063218</v>
      </c>
      <c r="D622" s="34" t="s">
        <v>75</v>
      </c>
      <c r="E622">
        <v>4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1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4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1</v>
      </c>
      <c r="AH622">
        <v>0</v>
      </c>
      <c r="AI622">
        <v>1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f t="shared" si="18"/>
        <v>11</v>
      </c>
    </row>
    <row r="623" spans="1:50" ht="12.75">
      <c r="A623" t="s">
        <v>40</v>
      </c>
      <c r="B623">
        <v>-0.26538326350193</v>
      </c>
      <c r="C623">
        <v>-0.0538334877507771</v>
      </c>
      <c r="D623" s="34" t="s">
        <v>75</v>
      </c>
      <c r="E623">
        <v>6</v>
      </c>
      <c r="F623">
        <v>1</v>
      </c>
      <c r="G623">
        <v>2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8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7</v>
      </c>
      <c r="Z623">
        <v>0</v>
      </c>
      <c r="AA623">
        <v>0</v>
      </c>
      <c r="AB623">
        <v>2</v>
      </c>
      <c r="AC623">
        <v>0</v>
      </c>
      <c r="AD623">
        <v>0</v>
      </c>
      <c r="AE623">
        <v>0</v>
      </c>
      <c r="AF623">
        <v>1</v>
      </c>
      <c r="AG623">
        <v>2</v>
      </c>
      <c r="AH623">
        <v>2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f t="shared" si="18"/>
        <v>31</v>
      </c>
    </row>
    <row r="624" spans="1:50" ht="12.75">
      <c r="A624" t="s">
        <v>41</v>
      </c>
      <c r="B624">
        <v>-0.624074794779264</v>
      </c>
      <c r="C624">
        <v>-0.113673642406133</v>
      </c>
      <c r="D624" s="34" t="s">
        <v>75</v>
      </c>
      <c r="E624">
        <v>45</v>
      </c>
      <c r="F624">
        <v>24</v>
      </c>
      <c r="G624">
        <v>4</v>
      </c>
      <c r="H624">
        <v>15</v>
      </c>
      <c r="I624">
        <v>0</v>
      </c>
      <c r="J624">
        <v>0</v>
      </c>
      <c r="K624">
        <v>0</v>
      </c>
      <c r="L624">
        <v>0</v>
      </c>
      <c r="M624">
        <v>1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1</v>
      </c>
      <c r="X624">
        <v>1</v>
      </c>
      <c r="Y624">
        <v>3</v>
      </c>
      <c r="Z624">
        <v>0</v>
      </c>
      <c r="AA624">
        <v>0</v>
      </c>
      <c r="AB624">
        <v>10</v>
      </c>
      <c r="AC624">
        <v>0</v>
      </c>
      <c r="AD624">
        <v>0</v>
      </c>
      <c r="AE624">
        <v>0</v>
      </c>
      <c r="AF624">
        <v>0</v>
      </c>
      <c r="AG624">
        <v>1</v>
      </c>
      <c r="AH624">
        <v>1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f t="shared" si="18"/>
        <v>106</v>
      </c>
    </row>
    <row r="625" spans="1:50" ht="12.75">
      <c r="A625" t="s">
        <v>42</v>
      </c>
      <c r="B625">
        <v>-0.50479767917242</v>
      </c>
      <c r="C625">
        <v>-0.269355033075694</v>
      </c>
      <c r="D625" s="34" t="s">
        <v>75</v>
      </c>
      <c r="E625">
        <v>155</v>
      </c>
      <c r="F625">
        <v>10</v>
      </c>
      <c r="G625">
        <v>2</v>
      </c>
      <c r="H625">
        <v>21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1</v>
      </c>
      <c r="Q625">
        <v>0</v>
      </c>
      <c r="R625">
        <v>0</v>
      </c>
      <c r="S625">
        <v>1</v>
      </c>
      <c r="T625">
        <v>0</v>
      </c>
      <c r="U625">
        <v>0</v>
      </c>
      <c r="V625">
        <v>0</v>
      </c>
      <c r="W625">
        <v>0</v>
      </c>
      <c r="X625">
        <v>1</v>
      </c>
      <c r="Y625">
        <v>2</v>
      </c>
      <c r="Z625">
        <v>0</v>
      </c>
      <c r="AA625">
        <v>0</v>
      </c>
      <c r="AB625">
        <v>21</v>
      </c>
      <c r="AC625">
        <v>0</v>
      </c>
      <c r="AD625">
        <v>0</v>
      </c>
      <c r="AE625">
        <v>1</v>
      </c>
      <c r="AF625">
        <v>2</v>
      </c>
      <c r="AG625">
        <v>3</v>
      </c>
      <c r="AH625">
        <v>1</v>
      </c>
      <c r="AI625">
        <v>1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f t="shared" si="18"/>
        <v>222</v>
      </c>
    </row>
    <row r="626" spans="1:50" ht="12.75">
      <c r="A626" t="s">
        <v>43</v>
      </c>
      <c r="B626">
        <v>-0.83300484273053</v>
      </c>
      <c r="C626">
        <v>0.0902250713241803</v>
      </c>
      <c r="D626" s="34" t="s">
        <v>75</v>
      </c>
      <c r="E626">
        <v>6</v>
      </c>
      <c r="F626">
        <v>14</v>
      </c>
      <c r="G626">
        <v>4</v>
      </c>
      <c r="H626">
        <v>4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1</v>
      </c>
      <c r="Y626">
        <v>4</v>
      </c>
      <c r="Z626">
        <v>0</v>
      </c>
      <c r="AA626">
        <v>0</v>
      </c>
      <c r="AB626">
        <v>0</v>
      </c>
      <c r="AC626">
        <v>1</v>
      </c>
      <c r="AD626">
        <v>0</v>
      </c>
      <c r="AE626">
        <v>0</v>
      </c>
      <c r="AF626">
        <v>0</v>
      </c>
      <c r="AG626">
        <v>1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f t="shared" si="18"/>
        <v>35</v>
      </c>
    </row>
    <row r="627" spans="1:50" ht="12.75">
      <c r="A627" t="s">
        <v>44</v>
      </c>
      <c r="B627">
        <v>-0.510923249231204</v>
      </c>
      <c r="C627">
        <v>0.0087044132154166</v>
      </c>
      <c r="D627" s="34" t="s">
        <v>75</v>
      </c>
      <c r="E627">
        <v>8</v>
      </c>
      <c r="F627">
        <v>6</v>
      </c>
      <c r="G627">
        <v>2</v>
      </c>
      <c r="H627">
        <v>2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2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2</v>
      </c>
      <c r="Y627">
        <v>3</v>
      </c>
      <c r="Z627">
        <v>0</v>
      </c>
      <c r="AA627">
        <v>0</v>
      </c>
      <c r="AB627">
        <v>0</v>
      </c>
      <c r="AC627">
        <v>1</v>
      </c>
      <c r="AD627">
        <v>0</v>
      </c>
      <c r="AE627">
        <v>0</v>
      </c>
      <c r="AF627">
        <v>0</v>
      </c>
      <c r="AG627">
        <v>3</v>
      </c>
      <c r="AH627">
        <v>1</v>
      </c>
      <c r="AI627">
        <v>3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f t="shared" si="18"/>
        <v>33</v>
      </c>
    </row>
    <row r="628" spans="5:50" ht="12.75">
      <c r="E628">
        <f aca="true" t="shared" si="19" ref="E628:AX628">SUM(E607:E627)</f>
        <v>511</v>
      </c>
      <c r="F628">
        <f t="shared" si="19"/>
        <v>86</v>
      </c>
      <c r="G628">
        <f t="shared" si="19"/>
        <v>27</v>
      </c>
      <c r="H628">
        <f t="shared" si="19"/>
        <v>68</v>
      </c>
      <c r="I628">
        <f t="shared" si="19"/>
        <v>0</v>
      </c>
      <c r="J628">
        <f t="shared" si="19"/>
        <v>0</v>
      </c>
      <c r="K628">
        <f t="shared" si="19"/>
        <v>0</v>
      </c>
      <c r="L628">
        <f t="shared" si="19"/>
        <v>0</v>
      </c>
      <c r="M628">
        <f t="shared" si="19"/>
        <v>5</v>
      </c>
      <c r="N628">
        <f t="shared" si="19"/>
        <v>0</v>
      </c>
      <c r="O628">
        <f t="shared" si="19"/>
        <v>0</v>
      </c>
      <c r="P628">
        <f t="shared" si="19"/>
        <v>11</v>
      </c>
      <c r="Q628">
        <f t="shared" si="19"/>
        <v>0</v>
      </c>
      <c r="R628">
        <f t="shared" si="19"/>
        <v>0</v>
      </c>
      <c r="S628">
        <f t="shared" si="19"/>
        <v>1</v>
      </c>
      <c r="T628">
        <f t="shared" si="19"/>
        <v>0</v>
      </c>
      <c r="U628">
        <f t="shared" si="19"/>
        <v>0</v>
      </c>
      <c r="V628">
        <f t="shared" si="19"/>
        <v>0</v>
      </c>
      <c r="W628">
        <f t="shared" si="19"/>
        <v>1</v>
      </c>
      <c r="X628">
        <f t="shared" si="19"/>
        <v>10</v>
      </c>
      <c r="Y628">
        <f t="shared" si="19"/>
        <v>55</v>
      </c>
      <c r="Z628">
        <f t="shared" si="19"/>
        <v>0</v>
      </c>
      <c r="AA628">
        <f t="shared" si="19"/>
        <v>0</v>
      </c>
      <c r="AB628">
        <f t="shared" si="19"/>
        <v>33</v>
      </c>
      <c r="AC628">
        <f t="shared" si="19"/>
        <v>5</v>
      </c>
      <c r="AD628">
        <f t="shared" si="19"/>
        <v>0</v>
      </c>
      <c r="AE628">
        <f t="shared" si="19"/>
        <v>3</v>
      </c>
      <c r="AF628">
        <f t="shared" si="19"/>
        <v>3</v>
      </c>
      <c r="AG628">
        <f t="shared" si="19"/>
        <v>24</v>
      </c>
      <c r="AH628">
        <f t="shared" si="19"/>
        <v>16</v>
      </c>
      <c r="AI628">
        <f t="shared" si="19"/>
        <v>8</v>
      </c>
      <c r="AJ628">
        <f t="shared" si="19"/>
        <v>6</v>
      </c>
      <c r="AK628">
        <f t="shared" si="19"/>
        <v>0</v>
      </c>
      <c r="AL628">
        <f t="shared" si="19"/>
        <v>0</v>
      </c>
      <c r="AM628">
        <f t="shared" si="19"/>
        <v>0</v>
      </c>
      <c r="AN628">
        <f t="shared" si="19"/>
        <v>0</v>
      </c>
      <c r="AO628">
        <f t="shared" si="19"/>
        <v>0</v>
      </c>
      <c r="AP628">
        <f t="shared" si="19"/>
        <v>0</v>
      </c>
      <c r="AQ628">
        <f t="shared" si="19"/>
        <v>0</v>
      </c>
      <c r="AR628">
        <f t="shared" si="19"/>
        <v>0</v>
      </c>
      <c r="AS628">
        <f t="shared" si="19"/>
        <v>0</v>
      </c>
      <c r="AT628">
        <f t="shared" si="19"/>
        <v>0</v>
      </c>
      <c r="AU628">
        <f t="shared" si="19"/>
        <v>0</v>
      </c>
      <c r="AV628">
        <f t="shared" si="19"/>
        <v>0</v>
      </c>
      <c r="AW628">
        <f t="shared" si="19"/>
        <v>0</v>
      </c>
      <c r="AX628">
        <f t="shared" si="19"/>
        <v>873</v>
      </c>
    </row>
    <row r="629" spans="5:49" ht="12.75">
      <c r="E629">
        <f aca="true" t="shared" si="20" ref="E629:AW629">E628/873*100</f>
        <v>58.53379152348225</v>
      </c>
      <c r="F629">
        <f t="shared" si="20"/>
        <v>9.851088201603666</v>
      </c>
      <c r="G629">
        <f t="shared" si="20"/>
        <v>3.0927835051546393</v>
      </c>
      <c r="H629">
        <f t="shared" si="20"/>
        <v>7.789232531500573</v>
      </c>
      <c r="I629">
        <f t="shared" si="20"/>
        <v>0</v>
      </c>
      <c r="J629">
        <f t="shared" si="20"/>
        <v>0</v>
      </c>
      <c r="K629">
        <f t="shared" si="20"/>
        <v>0</v>
      </c>
      <c r="L629">
        <f t="shared" si="20"/>
        <v>0</v>
      </c>
      <c r="M629">
        <f t="shared" si="20"/>
        <v>0.572737686139748</v>
      </c>
      <c r="N629">
        <f t="shared" si="20"/>
        <v>0</v>
      </c>
      <c r="O629">
        <f t="shared" si="20"/>
        <v>0</v>
      </c>
      <c r="P629">
        <f t="shared" si="20"/>
        <v>1.2600229095074456</v>
      </c>
      <c r="Q629">
        <f t="shared" si="20"/>
        <v>0</v>
      </c>
      <c r="R629">
        <f t="shared" si="20"/>
        <v>0</v>
      </c>
      <c r="S629">
        <f t="shared" si="20"/>
        <v>0.11454753722794961</v>
      </c>
      <c r="T629">
        <f t="shared" si="20"/>
        <v>0</v>
      </c>
      <c r="U629">
        <f t="shared" si="20"/>
        <v>0</v>
      </c>
      <c r="V629">
        <f t="shared" si="20"/>
        <v>0</v>
      </c>
      <c r="W629">
        <f t="shared" si="20"/>
        <v>0.11454753722794961</v>
      </c>
      <c r="X629">
        <f t="shared" si="20"/>
        <v>1.145475372279496</v>
      </c>
      <c r="Y629">
        <f t="shared" si="20"/>
        <v>6.300114547537228</v>
      </c>
      <c r="Z629">
        <f t="shared" si="20"/>
        <v>0</v>
      </c>
      <c r="AA629">
        <f t="shared" si="20"/>
        <v>0</v>
      </c>
      <c r="AB629">
        <f t="shared" si="20"/>
        <v>3.7800687285223367</v>
      </c>
      <c r="AC629">
        <f t="shared" si="20"/>
        <v>0.572737686139748</v>
      </c>
      <c r="AD629">
        <f t="shared" si="20"/>
        <v>0</v>
      </c>
      <c r="AE629">
        <f t="shared" si="20"/>
        <v>0.3436426116838488</v>
      </c>
      <c r="AF629">
        <f t="shared" si="20"/>
        <v>0.3436426116838488</v>
      </c>
      <c r="AG629">
        <f t="shared" si="20"/>
        <v>2.7491408934707904</v>
      </c>
      <c r="AH629">
        <f t="shared" si="20"/>
        <v>1.8327605956471937</v>
      </c>
      <c r="AI629">
        <f t="shared" si="20"/>
        <v>0.9163802978235969</v>
      </c>
      <c r="AJ629">
        <f t="shared" si="20"/>
        <v>0.6872852233676976</v>
      </c>
      <c r="AK629">
        <f t="shared" si="20"/>
        <v>0</v>
      </c>
      <c r="AL629">
        <f t="shared" si="20"/>
        <v>0</v>
      </c>
      <c r="AM629">
        <f t="shared" si="20"/>
        <v>0</v>
      </c>
      <c r="AN629">
        <f t="shared" si="20"/>
        <v>0</v>
      </c>
      <c r="AO629">
        <f t="shared" si="20"/>
        <v>0</v>
      </c>
      <c r="AP629">
        <f t="shared" si="20"/>
        <v>0</v>
      </c>
      <c r="AQ629">
        <f t="shared" si="20"/>
        <v>0</v>
      </c>
      <c r="AR629">
        <f t="shared" si="20"/>
        <v>0</v>
      </c>
      <c r="AS629">
        <f t="shared" si="20"/>
        <v>0</v>
      </c>
      <c r="AT629">
        <f t="shared" si="20"/>
        <v>0</v>
      </c>
      <c r="AU629">
        <f t="shared" si="20"/>
        <v>0</v>
      </c>
      <c r="AV629">
        <f t="shared" si="20"/>
        <v>0</v>
      </c>
      <c r="AW629">
        <f t="shared" si="20"/>
        <v>0</v>
      </c>
    </row>
    <row r="633" spans="1:2" ht="12.75">
      <c r="A633" t="s">
        <v>58</v>
      </c>
      <c r="B633">
        <v>58.53379152348225</v>
      </c>
    </row>
    <row r="634" spans="1:2" ht="12.75">
      <c r="A634" t="s">
        <v>59</v>
      </c>
      <c r="B634">
        <v>9.851088201603666</v>
      </c>
    </row>
    <row r="635" spans="1:2" ht="12.75">
      <c r="A635" t="s">
        <v>61</v>
      </c>
      <c r="B635">
        <v>7.789232531500573</v>
      </c>
    </row>
    <row r="636" spans="1:2" ht="12.75">
      <c r="A636" t="s">
        <v>124</v>
      </c>
      <c r="B636">
        <v>6.300114547537228</v>
      </c>
    </row>
    <row r="637" spans="1:2" ht="12.75">
      <c r="A637" t="s">
        <v>127</v>
      </c>
      <c r="B637">
        <v>3.7800687285223367</v>
      </c>
    </row>
    <row r="638" spans="1:2" ht="12.75">
      <c r="A638" t="s">
        <v>60</v>
      </c>
      <c r="B638">
        <v>3.0927835051546393</v>
      </c>
    </row>
    <row r="639" spans="1:2" ht="12.75">
      <c r="A639" t="s">
        <v>132</v>
      </c>
      <c r="B639">
        <v>2.7491408934707904</v>
      </c>
    </row>
    <row r="640" spans="1:2" ht="12.75">
      <c r="A640" t="s">
        <v>133</v>
      </c>
      <c r="B640">
        <v>1.8327605956471937</v>
      </c>
    </row>
    <row r="641" spans="1:2" ht="12.75">
      <c r="A641" t="s">
        <v>115</v>
      </c>
      <c r="B641">
        <v>1.2600229095074456</v>
      </c>
    </row>
    <row r="642" spans="1:2" ht="12.75">
      <c r="A642" t="s">
        <v>123</v>
      </c>
      <c r="B642">
        <v>1.145475372279496</v>
      </c>
    </row>
    <row r="643" spans="1:2" ht="12.75">
      <c r="A643" t="s">
        <v>134</v>
      </c>
      <c r="B643">
        <v>0.9163802978235969</v>
      </c>
    </row>
    <row r="644" spans="1:2" ht="12.75">
      <c r="A644" t="s">
        <v>135</v>
      </c>
      <c r="B644">
        <v>0.6872852233676976</v>
      </c>
    </row>
    <row r="645" spans="1:2" ht="12.75">
      <c r="A645" t="s">
        <v>112</v>
      </c>
      <c r="B645">
        <v>0.572737686139748</v>
      </c>
    </row>
    <row r="646" spans="1:2" ht="12.75">
      <c r="A646" t="s">
        <v>128</v>
      </c>
      <c r="B646">
        <v>0.572737686139748</v>
      </c>
    </row>
    <row r="647" spans="1:2" ht="12.75">
      <c r="A647" t="s">
        <v>130</v>
      </c>
      <c r="B647">
        <v>0.3436426116838488</v>
      </c>
    </row>
    <row r="648" spans="1:2" ht="12.75">
      <c r="A648" t="s">
        <v>131</v>
      </c>
      <c r="B648">
        <v>0.3436426116838488</v>
      </c>
    </row>
    <row r="649" spans="1:2" ht="12.75">
      <c r="A649" t="s">
        <v>118</v>
      </c>
      <c r="B649">
        <v>0.11454753722794961</v>
      </c>
    </row>
    <row r="650" spans="1:2" ht="12.75">
      <c r="A650" t="s">
        <v>122</v>
      </c>
      <c r="B650">
        <v>0.11454753722794961</v>
      </c>
    </row>
    <row r="651" spans="1:2" ht="12.75">
      <c r="A651" t="s">
        <v>108</v>
      </c>
      <c r="B651">
        <v>0</v>
      </c>
    </row>
    <row r="652" spans="1:2" ht="12.75">
      <c r="A652" t="s">
        <v>109</v>
      </c>
      <c r="B652">
        <v>0</v>
      </c>
    </row>
    <row r="653" spans="1:2" ht="12.75">
      <c r="A653" t="s">
        <v>110</v>
      </c>
      <c r="B653">
        <v>0</v>
      </c>
    </row>
    <row r="654" spans="1:2" ht="12.75">
      <c r="A654" t="s">
        <v>111</v>
      </c>
      <c r="B654">
        <v>0</v>
      </c>
    </row>
    <row r="655" spans="1:2" ht="12.75">
      <c r="A655" t="s">
        <v>113</v>
      </c>
      <c r="B655">
        <v>0</v>
      </c>
    </row>
    <row r="656" spans="1:2" ht="12.75">
      <c r="A656" t="s">
        <v>114</v>
      </c>
      <c r="B656">
        <v>0</v>
      </c>
    </row>
    <row r="657" spans="1:2" ht="12.75">
      <c r="A657" t="s">
        <v>116</v>
      </c>
      <c r="B657">
        <v>0</v>
      </c>
    </row>
    <row r="658" spans="1:2" ht="12.75">
      <c r="A658" t="s">
        <v>117</v>
      </c>
      <c r="B658">
        <v>0</v>
      </c>
    </row>
    <row r="659" spans="1:2" ht="12.75">
      <c r="A659" t="s">
        <v>119</v>
      </c>
      <c r="B659">
        <v>0</v>
      </c>
    </row>
    <row r="660" spans="1:2" ht="12.75">
      <c r="A660" t="s">
        <v>120</v>
      </c>
      <c r="B660">
        <v>0</v>
      </c>
    </row>
    <row r="661" spans="1:2" ht="12.75">
      <c r="A661" t="s">
        <v>121</v>
      </c>
      <c r="B661">
        <v>0</v>
      </c>
    </row>
    <row r="662" spans="1:2" ht="12.75">
      <c r="A662" t="s">
        <v>125</v>
      </c>
      <c r="B662">
        <v>0</v>
      </c>
    </row>
    <row r="663" spans="1:2" ht="12.75">
      <c r="A663" t="s">
        <v>126</v>
      </c>
      <c r="B663">
        <v>0</v>
      </c>
    </row>
    <row r="664" spans="1:2" ht="12.75">
      <c r="A664" t="s">
        <v>129</v>
      </c>
      <c r="B664">
        <v>0</v>
      </c>
    </row>
    <row r="665" spans="1:2" ht="12.75">
      <c r="A665" t="s">
        <v>136</v>
      </c>
      <c r="B665">
        <v>0</v>
      </c>
    </row>
    <row r="666" spans="1:2" ht="12.75">
      <c r="A666" t="s">
        <v>85</v>
      </c>
      <c r="B666">
        <v>0</v>
      </c>
    </row>
    <row r="667" spans="1:2" ht="12.75">
      <c r="A667" t="s">
        <v>86</v>
      </c>
      <c r="B667">
        <v>0</v>
      </c>
    </row>
    <row r="668" spans="1:2" ht="12.75">
      <c r="A668" t="s">
        <v>87</v>
      </c>
      <c r="B668">
        <v>0</v>
      </c>
    </row>
    <row r="669" spans="1:2" ht="12.75">
      <c r="A669" t="s">
        <v>88</v>
      </c>
      <c r="B669">
        <v>0</v>
      </c>
    </row>
    <row r="670" spans="1:2" ht="12.75">
      <c r="A670" t="s">
        <v>89</v>
      </c>
      <c r="B670">
        <v>0</v>
      </c>
    </row>
    <row r="671" spans="1:2" ht="12.75">
      <c r="A671" t="s">
        <v>90</v>
      </c>
      <c r="B671">
        <v>0</v>
      </c>
    </row>
    <row r="672" spans="1:2" ht="12.75">
      <c r="A672" t="s">
        <v>91</v>
      </c>
      <c r="B672">
        <v>0</v>
      </c>
    </row>
    <row r="673" spans="1:2" ht="12.75">
      <c r="A673" t="s">
        <v>92</v>
      </c>
      <c r="B673">
        <v>0</v>
      </c>
    </row>
    <row r="674" spans="1:2" ht="12.75">
      <c r="A674" t="s">
        <v>93</v>
      </c>
      <c r="B674">
        <v>0</v>
      </c>
    </row>
    <row r="675" spans="1:2" ht="12.75">
      <c r="A675" t="s">
        <v>94</v>
      </c>
      <c r="B675">
        <v>0</v>
      </c>
    </row>
    <row r="676" spans="1:2" ht="12.75">
      <c r="A676" t="s">
        <v>95</v>
      </c>
      <c r="B676">
        <v>0</v>
      </c>
    </row>
    <row r="677" spans="1:2" ht="12.75">
      <c r="A677" t="s">
        <v>96</v>
      </c>
      <c r="B677">
        <v>0</v>
      </c>
    </row>
    <row r="678" ht="12.75">
      <c r="A678" t="s">
        <v>55</v>
      </c>
    </row>
    <row r="679" ht="12.75">
      <c r="A679" t="s">
        <v>56</v>
      </c>
    </row>
    <row r="680" ht="12.75">
      <c r="A680" t="s">
        <v>57</v>
      </c>
    </row>
    <row r="681" ht="12.75">
      <c r="A681" t="s">
        <v>97</v>
      </c>
    </row>
    <row r="682" ht="12.75">
      <c r="A682" t="s">
        <v>98</v>
      </c>
    </row>
    <row r="688" ht="12.75">
      <c r="A688">
        <v>11</v>
      </c>
    </row>
    <row r="690" spans="2:51" ht="12.75">
      <c r="B690" t="s">
        <v>55</v>
      </c>
      <c r="C690" t="s">
        <v>56</v>
      </c>
      <c r="D690" s="1" t="s">
        <v>57</v>
      </c>
      <c r="E690" t="s">
        <v>58</v>
      </c>
      <c r="F690" t="s">
        <v>59</v>
      </c>
      <c r="G690" t="s">
        <v>60</v>
      </c>
      <c r="H690" t="s">
        <v>61</v>
      </c>
      <c r="I690" t="s">
        <v>108</v>
      </c>
      <c r="J690" t="s">
        <v>109</v>
      </c>
      <c r="K690" t="s">
        <v>110</v>
      </c>
      <c r="L690" t="s">
        <v>111</v>
      </c>
      <c r="M690" t="s">
        <v>112</v>
      </c>
      <c r="N690" t="s">
        <v>113</v>
      </c>
      <c r="O690" t="s">
        <v>114</v>
      </c>
      <c r="P690" t="s">
        <v>115</v>
      </c>
      <c r="Q690" t="s">
        <v>116</v>
      </c>
      <c r="R690" t="s">
        <v>117</v>
      </c>
      <c r="S690" t="s">
        <v>118</v>
      </c>
      <c r="T690" t="s">
        <v>119</v>
      </c>
      <c r="U690" t="s">
        <v>120</v>
      </c>
      <c r="V690" t="s">
        <v>121</v>
      </c>
      <c r="W690" t="s">
        <v>122</v>
      </c>
      <c r="X690" t="s">
        <v>123</v>
      </c>
      <c r="Y690" t="s">
        <v>124</v>
      </c>
      <c r="Z690" t="s">
        <v>125</v>
      </c>
      <c r="AA690" t="s">
        <v>126</v>
      </c>
      <c r="AB690" t="s">
        <v>127</v>
      </c>
      <c r="AC690" t="s">
        <v>128</v>
      </c>
      <c r="AD690" t="s">
        <v>129</v>
      </c>
      <c r="AE690" t="s">
        <v>130</v>
      </c>
      <c r="AF690" t="s">
        <v>131</v>
      </c>
      <c r="AG690" t="s">
        <v>132</v>
      </c>
      <c r="AH690" t="s">
        <v>133</v>
      </c>
      <c r="AI690" t="s">
        <v>134</v>
      </c>
      <c r="AJ690" t="s">
        <v>135</v>
      </c>
      <c r="AK690" t="s">
        <v>136</v>
      </c>
      <c r="AL690" t="s">
        <v>85</v>
      </c>
      <c r="AM690" t="s">
        <v>86</v>
      </c>
      <c r="AN690" t="s">
        <v>87</v>
      </c>
      <c r="AO690" t="s">
        <v>88</v>
      </c>
      <c r="AP690" t="s">
        <v>89</v>
      </c>
      <c r="AQ690" t="s">
        <v>90</v>
      </c>
      <c r="AR690" t="s">
        <v>91</v>
      </c>
      <c r="AS690" t="s">
        <v>92</v>
      </c>
      <c r="AT690" t="s">
        <v>93</v>
      </c>
      <c r="AU690" t="s">
        <v>94</v>
      </c>
      <c r="AV690" t="s">
        <v>95</v>
      </c>
      <c r="AW690" t="s">
        <v>96</v>
      </c>
      <c r="AX690" t="s">
        <v>97</v>
      </c>
      <c r="AY690" t="s">
        <v>98</v>
      </c>
    </row>
    <row r="691" spans="1:50" ht="12.75">
      <c r="A691" t="s">
        <v>49</v>
      </c>
      <c r="B691">
        <v>-0.143491694912198</v>
      </c>
      <c r="C691">
        <v>0.169145426999623</v>
      </c>
      <c r="D691" s="1" t="s">
        <v>171</v>
      </c>
      <c r="E691">
        <v>13</v>
      </c>
      <c r="F691">
        <v>5</v>
      </c>
      <c r="G691">
        <v>2</v>
      </c>
      <c r="H691">
        <v>1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1</v>
      </c>
      <c r="R691">
        <v>0</v>
      </c>
      <c r="S691">
        <v>0</v>
      </c>
      <c r="T691">
        <v>0</v>
      </c>
      <c r="U691">
        <v>0</v>
      </c>
      <c r="V691">
        <v>1</v>
      </c>
      <c r="W691">
        <v>1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3</v>
      </c>
      <c r="AD691">
        <v>0</v>
      </c>
      <c r="AE691">
        <v>0</v>
      </c>
      <c r="AF691">
        <v>0</v>
      </c>
      <c r="AG691">
        <v>1</v>
      </c>
      <c r="AH691">
        <v>0</v>
      </c>
      <c r="AI691">
        <v>2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1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31</v>
      </c>
    </row>
    <row r="692" spans="1:50" ht="12.75">
      <c r="A692" t="s">
        <v>50</v>
      </c>
      <c r="B692">
        <v>-0.410709413471754</v>
      </c>
      <c r="C692">
        <v>-0.0948122727713747</v>
      </c>
      <c r="D692" s="1" t="s">
        <v>171</v>
      </c>
      <c r="E692">
        <v>29</v>
      </c>
      <c r="F692">
        <v>8</v>
      </c>
      <c r="G692">
        <v>4</v>
      </c>
      <c r="H692">
        <v>9</v>
      </c>
      <c r="I692">
        <v>0</v>
      </c>
      <c r="J692">
        <v>0</v>
      </c>
      <c r="K692">
        <v>0</v>
      </c>
      <c r="L692">
        <v>0</v>
      </c>
      <c r="M692">
        <v>1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2</v>
      </c>
      <c r="W692">
        <v>0</v>
      </c>
      <c r="X692">
        <v>3</v>
      </c>
      <c r="Y692">
        <v>1</v>
      </c>
      <c r="Z692">
        <v>0</v>
      </c>
      <c r="AA692">
        <v>0</v>
      </c>
      <c r="AB692">
        <v>0</v>
      </c>
      <c r="AC692">
        <v>2</v>
      </c>
      <c r="AD692">
        <v>0</v>
      </c>
      <c r="AE692">
        <v>0</v>
      </c>
      <c r="AF692">
        <v>0</v>
      </c>
      <c r="AG692">
        <v>4</v>
      </c>
      <c r="AH692">
        <v>2</v>
      </c>
      <c r="AI692">
        <v>5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2</v>
      </c>
      <c r="AW692">
        <v>0</v>
      </c>
      <c r="AX692">
        <v>72</v>
      </c>
    </row>
    <row r="693" spans="1:50" ht="12.75">
      <c r="A693" t="s">
        <v>51</v>
      </c>
      <c r="B693">
        <v>-0.040837361078109</v>
      </c>
      <c r="C693">
        <v>0.198505383442097</v>
      </c>
      <c r="D693" s="1" t="s">
        <v>171</v>
      </c>
      <c r="E693">
        <v>395</v>
      </c>
      <c r="F693">
        <v>0</v>
      </c>
      <c r="G693">
        <v>6</v>
      </c>
      <c r="H693">
        <v>0</v>
      </c>
      <c r="I693">
        <v>1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5</v>
      </c>
      <c r="Q693">
        <v>2</v>
      </c>
      <c r="R693">
        <v>0</v>
      </c>
      <c r="S693">
        <v>0</v>
      </c>
      <c r="T693">
        <v>0</v>
      </c>
      <c r="U693">
        <v>0</v>
      </c>
      <c r="V693">
        <v>1</v>
      </c>
      <c r="W693">
        <v>7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1</v>
      </c>
      <c r="AD693">
        <v>0</v>
      </c>
      <c r="AE693">
        <v>0</v>
      </c>
      <c r="AF693">
        <v>0</v>
      </c>
      <c r="AG693">
        <v>8</v>
      </c>
      <c r="AH693">
        <v>1</v>
      </c>
      <c r="AI693">
        <v>22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449</v>
      </c>
    </row>
    <row r="694" spans="1:50" ht="12.75">
      <c r="A694" t="s">
        <v>52</v>
      </c>
      <c r="B694">
        <v>0.122225894551995</v>
      </c>
      <c r="C694">
        <v>0.0542967547048243</v>
      </c>
      <c r="D694" s="1" t="s">
        <v>171</v>
      </c>
      <c r="E694">
        <v>9</v>
      </c>
      <c r="F694">
        <v>4</v>
      </c>
      <c r="G694">
        <v>0</v>
      </c>
      <c r="H694">
        <v>1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2</v>
      </c>
      <c r="P694">
        <v>31</v>
      </c>
      <c r="Q694">
        <v>4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3</v>
      </c>
      <c r="X694">
        <v>1</v>
      </c>
      <c r="Y694">
        <v>0</v>
      </c>
      <c r="Z694">
        <v>0</v>
      </c>
      <c r="AA694">
        <v>0</v>
      </c>
      <c r="AB694">
        <v>0</v>
      </c>
      <c r="AC694">
        <v>1</v>
      </c>
      <c r="AD694">
        <v>0</v>
      </c>
      <c r="AE694">
        <v>0</v>
      </c>
      <c r="AF694">
        <v>0</v>
      </c>
      <c r="AG694">
        <v>1</v>
      </c>
      <c r="AH694">
        <v>4</v>
      </c>
      <c r="AI694">
        <v>5</v>
      </c>
      <c r="AJ694">
        <v>1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67</v>
      </c>
    </row>
    <row r="695" spans="1:50" ht="12.75">
      <c r="A695" t="s">
        <v>11</v>
      </c>
      <c r="B695">
        <v>0.290004290800939</v>
      </c>
      <c r="C695">
        <v>0.28645247864901</v>
      </c>
      <c r="D695" s="1" t="s">
        <v>171</v>
      </c>
      <c r="E695">
        <v>7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1</v>
      </c>
      <c r="N695">
        <v>0</v>
      </c>
      <c r="O695">
        <v>1</v>
      </c>
      <c r="P695">
        <v>27</v>
      </c>
      <c r="Q695">
        <v>3</v>
      </c>
      <c r="R695">
        <v>0</v>
      </c>
      <c r="S695">
        <v>0</v>
      </c>
      <c r="T695">
        <v>0</v>
      </c>
      <c r="U695">
        <v>0</v>
      </c>
      <c r="V695">
        <v>1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5</v>
      </c>
      <c r="AH695">
        <v>1</v>
      </c>
      <c r="AI695">
        <v>4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50</v>
      </c>
    </row>
    <row r="696" spans="1:50" ht="12.75">
      <c r="A696" t="s">
        <v>12</v>
      </c>
      <c r="B696">
        <v>-0.269549965374625</v>
      </c>
      <c r="C696">
        <v>0.00903266613284615</v>
      </c>
      <c r="D696" s="1" t="s">
        <v>171</v>
      </c>
      <c r="E696">
        <v>107</v>
      </c>
      <c r="F696">
        <v>3</v>
      </c>
      <c r="G696">
        <v>0</v>
      </c>
      <c r="H696">
        <v>0</v>
      </c>
      <c r="I696">
        <v>0</v>
      </c>
      <c r="J696">
        <v>1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6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27</v>
      </c>
      <c r="W696">
        <v>0</v>
      </c>
      <c r="X696">
        <v>0</v>
      </c>
      <c r="Y696">
        <v>20</v>
      </c>
      <c r="Z696">
        <v>0</v>
      </c>
      <c r="AA696">
        <v>0</v>
      </c>
      <c r="AB696">
        <v>0</v>
      </c>
      <c r="AC696">
        <v>3</v>
      </c>
      <c r="AD696">
        <v>0</v>
      </c>
      <c r="AE696">
        <v>1</v>
      </c>
      <c r="AF696">
        <v>0</v>
      </c>
      <c r="AG696">
        <v>11</v>
      </c>
      <c r="AH696">
        <v>10</v>
      </c>
      <c r="AI696">
        <v>1</v>
      </c>
      <c r="AJ696">
        <v>0</v>
      </c>
      <c r="AK696">
        <v>1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1</v>
      </c>
      <c r="AT696">
        <v>0</v>
      </c>
      <c r="AU696">
        <v>0</v>
      </c>
      <c r="AV696">
        <v>0</v>
      </c>
      <c r="AW696">
        <v>0</v>
      </c>
      <c r="AX696">
        <v>192</v>
      </c>
    </row>
    <row r="697" spans="1:50" ht="12.75">
      <c r="A697" t="s">
        <v>13</v>
      </c>
      <c r="B697">
        <v>-0.0634797759277541</v>
      </c>
      <c r="C697">
        <v>-0.0021827712926743</v>
      </c>
      <c r="D697" s="1" t="s">
        <v>171</v>
      </c>
      <c r="E697">
        <v>84</v>
      </c>
      <c r="F697">
        <v>11</v>
      </c>
      <c r="G697">
        <v>0</v>
      </c>
      <c r="H697">
        <v>2</v>
      </c>
      <c r="I697">
        <v>0</v>
      </c>
      <c r="J697">
        <v>0</v>
      </c>
      <c r="K697">
        <v>0</v>
      </c>
      <c r="L697">
        <v>0</v>
      </c>
      <c r="M697">
        <v>3</v>
      </c>
      <c r="N697">
        <v>0</v>
      </c>
      <c r="O697">
        <v>0</v>
      </c>
      <c r="P697">
        <v>13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19</v>
      </c>
      <c r="W697">
        <v>1</v>
      </c>
      <c r="X697">
        <v>0</v>
      </c>
      <c r="Y697">
        <v>9</v>
      </c>
      <c r="Z697">
        <v>0</v>
      </c>
      <c r="AA697">
        <v>0</v>
      </c>
      <c r="AB697">
        <v>0</v>
      </c>
      <c r="AC697">
        <v>9</v>
      </c>
      <c r="AD697">
        <v>0</v>
      </c>
      <c r="AE697">
        <v>4</v>
      </c>
      <c r="AF697">
        <v>0</v>
      </c>
      <c r="AG697">
        <v>13</v>
      </c>
      <c r="AH697">
        <v>0</v>
      </c>
      <c r="AI697">
        <v>5</v>
      </c>
      <c r="AJ697">
        <v>0</v>
      </c>
      <c r="AK697">
        <v>0</v>
      </c>
      <c r="AL697">
        <v>0</v>
      </c>
      <c r="AM697">
        <v>1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174</v>
      </c>
    </row>
    <row r="698" spans="1:50" ht="12.75">
      <c r="A698" t="s">
        <v>14</v>
      </c>
      <c r="B698">
        <v>-0.168735912786999</v>
      </c>
      <c r="C698">
        <v>-0.153155064030335</v>
      </c>
      <c r="D698" s="1" t="s">
        <v>171</v>
      </c>
      <c r="E698">
        <v>130</v>
      </c>
      <c r="F698">
        <v>1</v>
      </c>
      <c r="G698">
        <v>0</v>
      </c>
      <c r="H698">
        <v>1</v>
      </c>
      <c r="I698">
        <v>0</v>
      </c>
      <c r="J698">
        <v>0</v>
      </c>
      <c r="K698">
        <v>0</v>
      </c>
      <c r="L698">
        <v>0</v>
      </c>
      <c r="M698">
        <v>1</v>
      </c>
      <c r="N698">
        <v>0</v>
      </c>
      <c r="O698">
        <v>0</v>
      </c>
      <c r="P698">
        <v>3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3</v>
      </c>
      <c r="W698">
        <v>0</v>
      </c>
      <c r="X698">
        <v>0</v>
      </c>
      <c r="Y698">
        <v>8</v>
      </c>
      <c r="Z698">
        <v>0</v>
      </c>
      <c r="AA698">
        <v>0</v>
      </c>
      <c r="AB698">
        <v>1</v>
      </c>
      <c r="AC698">
        <v>8</v>
      </c>
      <c r="AD698">
        <v>0</v>
      </c>
      <c r="AE698">
        <v>1</v>
      </c>
      <c r="AF698">
        <v>0</v>
      </c>
      <c r="AG698">
        <v>13</v>
      </c>
      <c r="AH698">
        <v>5</v>
      </c>
      <c r="AI698">
        <v>7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182</v>
      </c>
    </row>
    <row r="699" spans="5:50" ht="12.75">
      <c r="E699">
        <f aca="true" t="shared" si="21" ref="E699:AX699">SUM(E691:E698)</f>
        <v>774</v>
      </c>
      <c r="F699">
        <f t="shared" si="21"/>
        <v>32</v>
      </c>
      <c r="G699">
        <f t="shared" si="21"/>
        <v>12</v>
      </c>
      <c r="H699">
        <f t="shared" si="21"/>
        <v>14</v>
      </c>
      <c r="I699">
        <f t="shared" si="21"/>
        <v>1</v>
      </c>
      <c r="J699">
        <f t="shared" si="21"/>
        <v>1</v>
      </c>
      <c r="K699">
        <f t="shared" si="21"/>
        <v>0</v>
      </c>
      <c r="L699">
        <f t="shared" si="21"/>
        <v>0</v>
      </c>
      <c r="M699">
        <f t="shared" si="21"/>
        <v>6</v>
      </c>
      <c r="N699">
        <f t="shared" si="21"/>
        <v>0</v>
      </c>
      <c r="O699">
        <f t="shared" si="21"/>
        <v>3</v>
      </c>
      <c r="P699">
        <f t="shared" si="21"/>
        <v>85</v>
      </c>
      <c r="Q699">
        <f t="shared" si="21"/>
        <v>10</v>
      </c>
      <c r="R699">
        <f t="shared" si="21"/>
        <v>0</v>
      </c>
      <c r="S699">
        <f t="shared" si="21"/>
        <v>0</v>
      </c>
      <c r="T699">
        <f t="shared" si="21"/>
        <v>0</v>
      </c>
      <c r="U699">
        <f t="shared" si="21"/>
        <v>0</v>
      </c>
      <c r="V699">
        <f t="shared" si="21"/>
        <v>54</v>
      </c>
      <c r="W699">
        <f t="shared" si="21"/>
        <v>12</v>
      </c>
      <c r="X699">
        <f t="shared" si="21"/>
        <v>4</v>
      </c>
      <c r="Y699">
        <f t="shared" si="21"/>
        <v>38</v>
      </c>
      <c r="Z699">
        <f t="shared" si="21"/>
        <v>0</v>
      </c>
      <c r="AA699">
        <f t="shared" si="21"/>
        <v>0</v>
      </c>
      <c r="AB699">
        <f t="shared" si="21"/>
        <v>1</v>
      </c>
      <c r="AC699">
        <f t="shared" si="21"/>
        <v>27</v>
      </c>
      <c r="AD699">
        <f t="shared" si="21"/>
        <v>0</v>
      </c>
      <c r="AE699">
        <f t="shared" si="21"/>
        <v>6</v>
      </c>
      <c r="AF699">
        <f t="shared" si="21"/>
        <v>0</v>
      </c>
      <c r="AG699">
        <f t="shared" si="21"/>
        <v>56</v>
      </c>
      <c r="AH699">
        <f t="shared" si="21"/>
        <v>23</v>
      </c>
      <c r="AI699">
        <f t="shared" si="21"/>
        <v>51</v>
      </c>
      <c r="AJ699">
        <f t="shared" si="21"/>
        <v>1</v>
      </c>
      <c r="AK699">
        <f t="shared" si="21"/>
        <v>1</v>
      </c>
      <c r="AL699">
        <f t="shared" si="21"/>
        <v>0</v>
      </c>
      <c r="AM699">
        <f t="shared" si="21"/>
        <v>1</v>
      </c>
      <c r="AN699">
        <f t="shared" si="21"/>
        <v>0</v>
      </c>
      <c r="AO699">
        <f t="shared" si="21"/>
        <v>0</v>
      </c>
      <c r="AP699">
        <f t="shared" si="21"/>
        <v>1</v>
      </c>
      <c r="AQ699">
        <f t="shared" si="21"/>
        <v>0</v>
      </c>
      <c r="AR699">
        <f t="shared" si="21"/>
        <v>0</v>
      </c>
      <c r="AS699">
        <f t="shared" si="21"/>
        <v>1</v>
      </c>
      <c r="AT699">
        <f t="shared" si="21"/>
        <v>0</v>
      </c>
      <c r="AU699">
        <f t="shared" si="21"/>
        <v>0</v>
      </c>
      <c r="AV699">
        <f t="shared" si="21"/>
        <v>2</v>
      </c>
      <c r="AW699">
        <f t="shared" si="21"/>
        <v>0</v>
      </c>
      <c r="AX699">
        <f t="shared" si="21"/>
        <v>1217</v>
      </c>
    </row>
    <row r="700" spans="5:49" ht="12.75">
      <c r="E700">
        <f aca="true" t="shared" si="22" ref="E700:AW700">E699/1217*100</f>
        <v>63.59901396877567</v>
      </c>
      <c r="F700">
        <f t="shared" si="22"/>
        <v>2.629416598192276</v>
      </c>
      <c r="G700">
        <f t="shared" si="22"/>
        <v>0.9860312243221034</v>
      </c>
      <c r="H700">
        <f t="shared" si="22"/>
        <v>1.1503697617091209</v>
      </c>
      <c r="I700">
        <f t="shared" si="22"/>
        <v>0.08216926869350863</v>
      </c>
      <c r="J700">
        <f t="shared" si="22"/>
        <v>0.08216926869350863</v>
      </c>
      <c r="K700">
        <f t="shared" si="22"/>
        <v>0</v>
      </c>
      <c r="L700">
        <f t="shared" si="22"/>
        <v>0</v>
      </c>
      <c r="M700">
        <f t="shared" si="22"/>
        <v>0.4930156121610517</v>
      </c>
      <c r="N700">
        <f t="shared" si="22"/>
        <v>0</v>
      </c>
      <c r="O700">
        <f t="shared" si="22"/>
        <v>0.24650780608052586</v>
      </c>
      <c r="P700">
        <f t="shared" si="22"/>
        <v>6.9843878389482335</v>
      </c>
      <c r="Q700">
        <f t="shared" si="22"/>
        <v>0.8216926869350863</v>
      </c>
      <c r="R700">
        <f t="shared" si="22"/>
        <v>0</v>
      </c>
      <c r="S700">
        <f t="shared" si="22"/>
        <v>0</v>
      </c>
      <c r="T700">
        <f t="shared" si="22"/>
        <v>0</v>
      </c>
      <c r="U700">
        <f t="shared" si="22"/>
        <v>0</v>
      </c>
      <c r="V700">
        <f t="shared" si="22"/>
        <v>4.437140509449466</v>
      </c>
      <c r="W700">
        <f t="shared" si="22"/>
        <v>0.9860312243221034</v>
      </c>
      <c r="X700">
        <f t="shared" si="22"/>
        <v>0.3286770747740345</v>
      </c>
      <c r="Y700">
        <f t="shared" si="22"/>
        <v>3.122432210353328</v>
      </c>
      <c r="Z700">
        <f t="shared" si="22"/>
        <v>0</v>
      </c>
      <c r="AA700">
        <f t="shared" si="22"/>
        <v>0</v>
      </c>
      <c r="AB700">
        <f t="shared" si="22"/>
        <v>0.08216926869350863</v>
      </c>
      <c r="AC700">
        <f t="shared" si="22"/>
        <v>2.218570254724733</v>
      </c>
      <c r="AD700">
        <f t="shared" si="22"/>
        <v>0</v>
      </c>
      <c r="AE700">
        <f t="shared" si="22"/>
        <v>0.4930156121610517</v>
      </c>
      <c r="AF700">
        <f t="shared" si="22"/>
        <v>0</v>
      </c>
      <c r="AG700">
        <f t="shared" si="22"/>
        <v>4.6014790468364835</v>
      </c>
      <c r="AH700">
        <f t="shared" si="22"/>
        <v>1.8898931799506986</v>
      </c>
      <c r="AI700">
        <f t="shared" si="22"/>
        <v>4.19063270336894</v>
      </c>
      <c r="AJ700">
        <f t="shared" si="22"/>
        <v>0.08216926869350863</v>
      </c>
      <c r="AK700">
        <f t="shared" si="22"/>
        <v>0.08216926869350863</v>
      </c>
      <c r="AL700">
        <f t="shared" si="22"/>
        <v>0</v>
      </c>
      <c r="AM700">
        <f t="shared" si="22"/>
        <v>0.08216926869350863</v>
      </c>
      <c r="AN700">
        <f t="shared" si="22"/>
        <v>0</v>
      </c>
      <c r="AO700">
        <f t="shared" si="22"/>
        <v>0</v>
      </c>
      <c r="AP700">
        <f t="shared" si="22"/>
        <v>0.08216926869350863</v>
      </c>
      <c r="AQ700">
        <f t="shared" si="22"/>
        <v>0</v>
      </c>
      <c r="AR700">
        <f t="shared" si="22"/>
        <v>0</v>
      </c>
      <c r="AS700">
        <f t="shared" si="22"/>
        <v>0.08216926869350863</v>
      </c>
      <c r="AT700">
        <f t="shared" si="22"/>
        <v>0</v>
      </c>
      <c r="AU700">
        <f t="shared" si="22"/>
        <v>0</v>
      </c>
      <c r="AV700">
        <f t="shared" si="22"/>
        <v>0.16433853738701726</v>
      </c>
      <c r="AW700">
        <f t="shared" si="22"/>
        <v>0</v>
      </c>
    </row>
    <row r="702" spans="1:2" ht="12.75">
      <c r="A702" t="s">
        <v>58</v>
      </c>
      <c r="B702">
        <v>63.59901396877567</v>
      </c>
    </row>
    <row r="703" spans="1:2" ht="12.75">
      <c r="A703" t="s">
        <v>115</v>
      </c>
      <c r="B703">
        <v>6.9843878389482335</v>
      </c>
    </row>
    <row r="704" spans="1:2" ht="12.75">
      <c r="A704" t="s">
        <v>132</v>
      </c>
      <c r="B704">
        <v>4.6014790468364835</v>
      </c>
    </row>
    <row r="705" spans="1:2" ht="12.75">
      <c r="A705" t="s">
        <v>121</v>
      </c>
      <c r="B705">
        <v>4.437140509449466</v>
      </c>
    </row>
    <row r="706" spans="1:2" ht="12.75">
      <c r="A706" t="s">
        <v>134</v>
      </c>
      <c r="B706">
        <v>4.19063270336894</v>
      </c>
    </row>
    <row r="707" spans="1:2" ht="12.75">
      <c r="A707" t="s">
        <v>124</v>
      </c>
      <c r="B707">
        <v>3.122432210353328</v>
      </c>
    </row>
    <row r="708" spans="1:2" ht="12.75">
      <c r="A708" t="s">
        <v>59</v>
      </c>
      <c r="B708">
        <v>2.629416598192276</v>
      </c>
    </row>
    <row r="709" spans="1:2" ht="12.75">
      <c r="A709" t="s">
        <v>128</v>
      </c>
      <c r="B709">
        <v>2.218570254724733</v>
      </c>
    </row>
    <row r="710" spans="1:2" ht="12.75">
      <c r="A710" t="s">
        <v>133</v>
      </c>
      <c r="B710">
        <v>1.8898931799506986</v>
      </c>
    </row>
    <row r="711" spans="1:2" ht="12.75">
      <c r="A711" t="s">
        <v>61</v>
      </c>
      <c r="B711">
        <v>1.1503697617091209</v>
      </c>
    </row>
    <row r="712" spans="1:2" ht="12.75">
      <c r="A712" t="s">
        <v>60</v>
      </c>
      <c r="B712">
        <v>0.9860312243221034</v>
      </c>
    </row>
    <row r="713" spans="1:2" ht="12.75">
      <c r="A713" t="s">
        <v>122</v>
      </c>
      <c r="B713">
        <v>0.9860312243221034</v>
      </c>
    </row>
    <row r="714" spans="1:2" ht="12.75">
      <c r="A714" t="s">
        <v>116</v>
      </c>
      <c r="B714">
        <v>0.8216926869350863</v>
      </c>
    </row>
    <row r="715" spans="1:2" ht="12.75">
      <c r="A715" t="s">
        <v>112</v>
      </c>
      <c r="B715">
        <v>0.4930156121610517</v>
      </c>
    </row>
    <row r="716" spans="1:2" ht="12.75">
      <c r="A716" t="s">
        <v>130</v>
      </c>
      <c r="B716">
        <v>0.4930156121610517</v>
      </c>
    </row>
    <row r="717" spans="1:2" ht="12.75">
      <c r="A717" t="s">
        <v>123</v>
      </c>
      <c r="B717">
        <v>0.3286770747740345</v>
      </c>
    </row>
    <row r="718" spans="1:2" ht="12.75">
      <c r="A718" t="s">
        <v>114</v>
      </c>
      <c r="B718">
        <v>0.24650780608052586</v>
      </c>
    </row>
    <row r="719" spans="1:2" ht="12.75">
      <c r="A719" t="s">
        <v>95</v>
      </c>
      <c r="B719">
        <v>0.16433853738701726</v>
      </c>
    </row>
    <row r="720" spans="1:2" ht="12.75">
      <c r="A720" t="s">
        <v>108</v>
      </c>
      <c r="B720">
        <v>0.08216926869350863</v>
      </c>
    </row>
    <row r="721" spans="1:2" ht="12.75">
      <c r="A721" t="s">
        <v>109</v>
      </c>
      <c r="B721">
        <v>0.08216926869350863</v>
      </c>
    </row>
    <row r="722" spans="1:2" ht="12.75">
      <c r="A722" t="s">
        <v>127</v>
      </c>
      <c r="B722">
        <v>0.08216926869350863</v>
      </c>
    </row>
    <row r="723" spans="1:2" ht="12.75">
      <c r="A723" t="s">
        <v>135</v>
      </c>
      <c r="B723">
        <v>0.08216926869350863</v>
      </c>
    </row>
    <row r="724" spans="1:2" ht="12.75">
      <c r="A724" t="s">
        <v>136</v>
      </c>
      <c r="B724">
        <v>0.08216926869350863</v>
      </c>
    </row>
    <row r="725" spans="1:2" ht="12.75">
      <c r="A725" t="s">
        <v>86</v>
      </c>
      <c r="B725">
        <v>0.08216926869350863</v>
      </c>
    </row>
    <row r="726" spans="1:2" ht="12.75">
      <c r="A726" t="s">
        <v>89</v>
      </c>
      <c r="B726">
        <v>0.08216926869350863</v>
      </c>
    </row>
    <row r="727" spans="1:2" ht="12.75">
      <c r="A727" t="s">
        <v>92</v>
      </c>
      <c r="B727">
        <v>0.08216926869350863</v>
      </c>
    </row>
    <row r="728" spans="1:2" ht="12.75">
      <c r="A728" t="s">
        <v>110</v>
      </c>
      <c r="B728">
        <v>0</v>
      </c>
    </row>
    <row r="729" spans="1:2" ht="12.75">
      <c r="A729" t="s">
        <v>111</v>
      </c>
      <c r="B729">
        <v>0</v>
      </c>
    </row>
    <row r="730" spans="1:2" ht="12.75">
      <c r="A730" t="s">
        <v>113</v>
      </c>
      <c r="B730">
        <v>0</v>
      </c>
    </row>
    <row r="731" spans="1:2" ht="12.75">
      <c r="A731" t="s">
        <v>117</v>
      </c>
      <c r="B731">
        <v>0</v>
      </c>
    </row>
    <row r="732" spans="1:2" ht="12.75">
      <c r="A732" t="s">
        <v>118</v>
      </c>
      <c r="B732">
        <v>0</v>
      </c>
    </row>
    <row r="733" spans="1:2" ht="12.75">
      <c r="A733" t="s">
        <v>119</v>
      </c>
      <c r="B733">
        <v>0</v>
      </c>
    </row>
    <row r="734" spans="1:2" ht="12.75">
      <c r="A734" t="s">
        <v>120</v>
      </c>
      <c r="B734">
        <v>0</v>
      </c>
    </row>
    <row r="735" spans="1:2" ht="12.75">
      <c r="A735" t="s">
        <v>125</v>
      </c>
      <c r="B735">
        <v>0</v>
      </c>
    </row>
    <row r="736" spans="1:2" ht="12.75">
      <c r="A736" t="s">
        <v>126</v>
      </c>
      <c r="B736">
        <v>0</v>
      </c>
    </row>
    <row r="737" spans="1:2" ht="12.75">
      <c r="A737" t="s">
        <v>129</v>
      </c>
      <c r="B737">
        <v>0</v>
      </c>
    </row>
    <row r="738" spans="1:2" ht="12.75">
      <c r="A738" t="s">
        <v>131</v>
      </c>
      <c r="B738">
        <v>0</v>
      </c>
    </row>
    <row r="739" spans="1:2" ht="12.75">
      <c r="A739" t="s">
        <v>85</v>
      </c>
      <c r="B739">
        <v>0</v>
      </c>
    </row>
    <row r="740" spans="1:2" ht="12.75">
      <c r="A740" t="s">
        <v>87</v>
      </c>
      <c r="B740">
        <v>0</v>
      </c>
    </row>
    <row r="741" spans="1:2" ht="12.75">
      <c r="A741" t="s">
        <v>88</v>
      </c>
      <c r="B741">
        <v>0</v>
      </c>
    </row>
    <row r="742" spans="1:2" ht="12.75">
      <c r="A742" t="s">
        <v>90</v>
      </c>
      <c r="B742">
        <v>0</v>
      </c>
    </row>
    <row r="743" spans="1:2" ht="12.75">
      <c r="A743" t="s">
        <v>91</v>
      </c>
      <c r="B743">
        <v>0</v>
      </c>
    </row>
    <row r="744" spans="1:2" ht="12.75">
      <c r="A744" t="s">
        <v>93</v>
      </c>
      <c r="B744">
        <v>0</v>
      </c>
    </row>
    <row r="745" spans="1:2" ht="12.75">
      <c r="A745" t="s">
        <v>94</v>
      </c>
      <c r="B745">
        <v>0</v>
      </c>
    </row>
    <row r="746" spans="1:2" ht="12.75">
      <c r="A746" t="s">
        <v>96</v>
      </c>
      <c r="B746">
        <v>0</v>
      </c>
    </row>
    <row r="748" ht="12.75">
      <c r="A748" t="s">
        <v>55</v>
      </c>
    </row>
    <row r="749" ht="12.75">
      <c r="A749" t="s">
        <v>56</v>
      </c>
    </row>
    <row r="750" ht="12.75">
      <c r="A750" t="s">
        <v>57</v>
      </c>
    </row>
    <row r="751" ht="12.75">
      <c r="A751" t="s">
        <v>97</v>
      </c>
    </row>
    <row r="752" ht="12.75">
      <c r="A752" t="s">
        <v>98</v>
      </c>
    </row>
    <row r="755" spans="2:51" ht="12.75">
      <c r="B755" t="s">
        <v>55</v>
      </c>
      <c r="C755" t="s">
        <v>56</v>
      </c>
      <c r="D755" s="1" t="s">
        <v>57</v>
      </c>
      <c r="E755" t="s">
        <v>58</v>
      </c>
      <c r="F755" t="s">
        <v>59</v>
      </c>
      <c r="G755" t="s">
        <v>60</v>
      </c>
      <c r="H755" t="s">
        <v>61</v>
      </c>
      <c r="I755" t="s">
        <v>108</v>
      </c>
      <c r="J755" t="s">
        <v>109</v>
      </c>
      <c r="K755" t="s">
        <v>110</v>
      </c>
      <c r="L755" t="s">
        <v>111</v>
      </c>
      <c r="M755" t="s">
        <v>112</v>
      </c>
      <c r="N755" t="s">
        <v>113</v>
      </c>
      <c r="O755" t="s">
        <v>114</v>
      </c>
      <c r="P755" t="s">
        <v>115</v>
      </c>
      <c r="Q755" t="s">
        <v>116</v>
      </c>
      <c r="R755" t="s">
        <v>117</v>
      </c>
      <c r="S755" t="s">
        <v>118</v>
      </c>
      <c r="T755" t="s">
        <v>119</v>
      </c>
      <c r="U755" t="s">
        <v>120</v>
      </c>
      <c r="V755" t="s">
        <v>121</v>
      </c>
      <c r="W755" t="s">
        <v>122</v>
      </c>
      <c r="X755" t="s">
        <v>123</v>
      </c>
      <c r="Y755" t="s">
        <v>124</v>
      </c>
      <c r="Z755" t="s">
        <v>125</v>
      </c>
      <c r="AA755" t="s">
        <v>126</v>
      </c>
      <c r="AB755" t="s">
        <v>127</v>
      </c>
      <c r="AC755" t="s">
        <v>128</v>
      </c>
      <c r="AD755" t="s">
        <v>129</v>
      </c>
      <c r="AE755" t="s">
        <v>130</v>
      </c>
      <c r="AF755" t="s">
        <v>131</v>
      </c>
      <c r="AG755" t="s">
        <v>132</v>
      </c>
      <c r="AH755" t="s">
        <v>133</v>
      </c>
      <c r="AI755" t="s">
        <v>134</v>
      </c>
      <c r="AJ755" t="s">
        <v>135</v>
      </c>
      <c r="AK755" t="s">
        <v>136</v>
      </c>
      <c r="AL755" t="s">
        <v>85</v>
      </c>
      <c r="AM755" t="s">
        <v>86</v>
      </c>
      <c r="AN755" t="s">
        <v>87</v>
      </c>
      <c r="AO755" t="s">
        <v>88</v>
      </c>
      <c r="AP755" t="s">
        <v>89</v>
      </c>
      <c r="AQ755" t="s">
        <v>90</v>
      </c>
      <c r="AR755" t="s">
        <v>91</v>
      </c>
      <c r="AS755" t="s">
        <v>92</v>
      </c>
      <c r="AT755" t="s">
        <v>93</v>
      </c>
      <c r="AU755" t="s">
        <v>94</v>
      </c>
      <c r="AV755" t="s">
        <v>95</v>
      </c>
      <c r="AW755" t="s">
        <v>96</v>
      </c>
      <c r="AX755" t="s">
        <v>97</v>
      </c>
      <c r="AY755" t="s">
        <v>98</v>
      </c>
    </row>
    <row r="756" spans="1:50" ht="12.75">
      <c r="A756" t="s">
        <v>15</v>
      </c>
      <c r="B756">
        <v>-0.194777142406142</v>
      </c>
      <c r="C756">
        <v>-0.131842068585688</v>
      </c>
      <c r="D756" s="1" t="s">
        <v>63</v>
      </c>
      <c r="E756">
        <v>3</v>
      </c>
      <c r="F756">
        <v>3</v>
      </c>
      <c r="G756">
        <v>0</v>
      </c>
      <c r="H756">
        <v>2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1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4</v>
      </c>
      <c r="X756">
        <v>0</v>
      </c>
      <c r="Y756">
        <v>2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1</v>
      </c>
      <c r="AH756">
        <v>0</v>
      </c>
      <c r="AI756">
        <v>1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1</v>
      </c>
      <c r="AW756">
        <v>0</v>
      </c>
      <c r="AX756">
        <f aca="true" t="shared" si="23" ref="AX756:AX763">SUM(E756:AW756)</f>
        <v>18</v>
      </c>
    </row>
    <row r="757" spans="1:50" ht="12.75">
      <c r="A757" t="s">
        <v>16</v>
      </c>
      <c r="B757">
        <v>0.286352911037744</v>
      </c>
      <c r="C757">
        <v>-0.228556784939545</v>
      </c>
      <c r="D757" s="1" t="s">
        <v>63</v>
      </c>
      <c r="E757">
        <v>15</v>
      </c>
      <c r="F757">
        <v>10</v>
      </c>
      <c r="G757">
        <v>0</v>
      </c>
      <c r="H757">
        <v>1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3</v>
      </c>
      <c r="Q757">
        <v>3</v>
      </c>
      <c r="R757">
        <v>0</v>
      </c>
      <c r="S757">
        <v>0</v>
      </c>
      <c r="T757">
        <v>0</v>
      </c>
      <c r="U757">
        <v>0</v>
      </c>
      <c r="V757">
        <v>3</v>
      </c>
      <c r="W757">
        <v>15</v>
      </c>
      <c r="X757">
        <v>0</v>
      </c>
      <c r="Y757">
        <v>1</v>
      </c>
      <c r="Z757">
        <v>0</v>
      </c>
      <c r="AA757">
        <v>0</v>
      </c>
      <c r="AB757">
        <v>4</v>
      </c>
      <c r="AC757">
        <v>4</v>
      </c>
      <c r="AD757">
        <v>0</v>
      </c>
      <c r="AE757">
        <v>0</v>
      </c>
      <c r="AF757">
        <v>0</v>
      </c>
      <c r="AG757">
        <v>1</v>
      </c>
      <c r="AH757">
        <v>0</v>
      </c>
      <c r="AI757">
        <v>2</v>
      </c>
      <c r="AJ757">
        <v>0</v>
      </c>
      <c r="AK757">
        <v>2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3</v>
      </c>
      <c r="AW757">
        <v>0</v>
      </c>
      <c r="AX757">
        <f t="shared" si="23"/>
        <v>67</v>
      </c>
    </row>
    <row r="758" spans="1:50" ht="12.75">
      <c r="A758" t="s">
        <v>17</v>
      </c>
      <c r="B758">
        <v>-0.605337676822375</v>
      </c>
      <c r="C758">
        <v>0.0621870012973336</v>
      </c>
      <c r="D758" s="1" t="s">
        <v>63</v>
      </c>
      <c r="E758">
        <v>15</v>
      </c>
      <c r="F758">
        <v>32</v>
      </c>
      <c r="G758">
        <v>1</v>
      </c>
      <c r="H758">
        <v>10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1</v>
      </c>
      <c r="W758">
        <v>1</v>
      </c>
      <c r="X758">
        <v>0</v>
      </c>
      <c r="Y758">
        <v>1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1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1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2</v>
      </c>
      <c r="AW758">
        <v>0</v>
      </c>
      <c r="AX758">
        <f t="shared" si="23"/>
        <v>65</v>
      </c>
    </row>
    <row r="759" spans="1:50" ht="12.75">
      <c r="A759" t="s">
        <v>18</v>
      </c>
      <c r="B759">
        <v>-0.55331284842496</v>
      </c>
      <c r="C759">
        <v>0.0923220164625718</v>
      </c>
      <c r="D759" s="1" t="s">
        <v>63</v>
      </c>
      <c r="E759">
        <v>55</v>
      </c>
      <c r="F759">
        <v>9</v>
      </c>
      <c r="G759">
        <v>1</v>
      </c>
      <c r="H759">
        <v>6</v>
      </c>
      <c r="I759">
        <v>0</v>
      </c>
      <c r="J759">
        <v>0</v>
      </c>
      <c r="K759">
        <v>0</v>
      </c>
      <c r="L759">
        <v>0</v>
      </c>
      <c r="M759">
        <v>1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1</v>
      </c>
      <c r="W759">
        <v>0</v>
      </c>
      <c r="X759">
        <v>0</v>
      </c>
      <c r="Y759">
        <v>2</v>
      </c>
      <c r="Z759">
        <v>0</v>
      </c>
      <c r="AA759">
        <v>0</v>
      </c>
      <c r="AB759">
        <v>2</v>
      </c>
      <c r="AC759">
        <v>1</v>
      </c>
      <c r="AD759">
        <v>0</v>
      </c>
      <c r="AE759">
        <v>0</v>
      </c>
      <c r="AF759">
        <v>0</v>
      </c>
      <c r="AG759">
        <v>1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f t="shared" si="23"/>
        <v>79</v>
      </c>
    </row>
    <row r="760" spans="1:50" ht="12.75">
      <c r="A760" t="s">
        <v>19</v>
      </c>
      <c r="B760">
        <v>-0.275952548217386</v>
      </c>
      <c r="C760">
        <v>0.608576892209418</v>
      </c>
      <c r="D760" s="1" t="s">
        <v>63</v>
      </c>
      <c r="E760">
        <v>9</v>
      </c>
      <c r="F760">
        <v>0</v>
      </c>
      <c r="G760">
        <v>0</v>
      </c>
      <c r="H760">
        <v>2</v>
      </c>
      <c r="I760">
        <v>0</v>
      </c>
      <c r="J760">
        <v>0</v>
      </c>
      <c r="K760">
        <v>0</v>
      </c>
      <c r="L760">
        <v>0</v>
      </c>
      <c r="M760">
        <v>1</v>
      </c>
      <c r="N760">
        <v>0</v>
      </c>
      <c r="O760">
        <v>0</v>
      </c>
      <c r="P760">
        <v>1</v>
      </c>
      <c r="Q760">
        <v>1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1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0</v>
      </c>
      <c r="AS760">
        <v>0</v>
      </c>
      <c r="AT760">
        <v>0</v>
      </c>
      <c r="AU760">
        <v>0</v>
      </c>
      <c r="AV760">
        <v>0</v>
      </c>
      <c r="AW760">
        <v>0</v>
      </c>
      <c r="AX760">
        <f t="shared" si="23"/>
        <v>15</v>
      </c>
    </row>
    <row r="761" spans="1:50" ht="12.75">
      <c r="A761" t="s">
        <v>20</v>
      </c>
      <c r="B761">
        <v>-0.34831192653905</v>
      </c>
      <c r="C761">
        <v>0.565827817058995</v>
      </c>
      <c r="D761" s="1" t="s">
        <v>63</v>
      </c>
      <c r="E761">
        <v>12</v>
      </c>
      <c r="F761">
        <v>10</v>
      </c>
      <c r="G761">
        <v>0</v>
      </c>
      <c r="H761">
        <v>2</v>
      </c>
      <c r="I761">
        <v>0</v>
      </c>
      <c r="J761">
        <v>0</v>
      </c>
      <c r="K761">
        <v>0</v>
      </c>
      <c r="L761">
        <v>0</v>
      </c>
      <c r="M761">
        <v>2</v>
      </c>
      <c r="N761">
        <v>0</v>
      </c>
      <c r="O761">
        <v>0</v>
      </c>
      <c r="P761">
        <v>1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1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f t="shared" si="23"/>
        <v>28</v>
      </c>
    </row>
    <row r="762" spans="1:50" ht="12.75">
      <c r="A762" t="s">
        <v>62</v>
      </c>
      <c r="B762">
        <v>0.81200267827099</v>
      </c>
      <c r="C762">
        <v>0.762149201306068</v>
      </c>
      <c r="D762" s="1" t="s">
        <v>63</v>
      </c>
      <c r="E762">
        <v>4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31</v>
      </c>
      <c r="Q762">
        <v>5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2</v>
      </c>
      <c r="AD762">
        <v>0</v>
      </c>
      <c r="AE762">
        <v>0</v>
      </c>
      <c r="AF762">
        <v>0</v>
      </c>
      <c r="AG762">
        <v>0</v>
      </c>
      <c r="AH762">
        <v>1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f t="shared" si="23"/>
        <v>43</v>
      </c>
    </row>
    <row r="763" spans="1:50" ht="12.75">
      <c r="A763" t="s">
        <v>64</v>
      </c>
      <c r="B763">
        <v>0.22663865397089</v>
      </c>
      <c r="C763">
        <v>-0.482913405338561</v>
      </c>
      <c r="D763" s="1" t="s">
        <v>63</v>
      </c>
      <c r="E763">
        <v>13</v>
      </c>
      <c r="F763">
        <v>0</v>
      </c>
      <c r="G763">
        <v>0</v>
      </c>
      <c r="H763">
        <v>3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5</v>
      </c>
      <c r="X763">
        <v>0</v>
      </c>
      <c r="Y763">
        <v>2</v>
      </c>
      <c r="Z763">
        <v>0</v>
      </c>
      <c r="AA763">
        <v>0</v>
      </c>
      <c r="AB763">
        <v>1</v>
      </c>
      <c r="AC763">
        <v>19</v>
      </c>
      <c r="AD763">
        <v>0</v>
      </c>
      <c r="AE763">
        <v>0</v>
      </c>
      <c r="AF763">
        <v>0</v>
      </c>
      <c r="AG763">
        <v>1</v>
      </c>
      <c r="AH763">
        <v>2</v>
      </c>
      <c r="AI763">
        <v>3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1</v>
      </c>
      <c r="AW763">
        <v>0</v>
      </c>
      <c r="AX763">
        <f t="shared" si="23"/>
        <v>50</v>
      </c>
    </row>
    <row r="764" spans="5:50" ht="12.75">
      <c r="E764">
        <f aca="true" t="shared" si="24" ref="E764:AX764">SUM(E756:E763)</f>
        <v>126</v>
      </c>
      <c r="F764">
        <f t="shared" si="24"/>
        <v>64</v>
      </c>
      <c r="G764">
        <f t="shared" si="24"/>
        <v>2</v>
      </c>
      <c r="H764">
        <f t="shared" si="24"/>
        <v>26</v>
      </c>
      <c r="I764">
        <f t="shared" si="24"/>
        <v>0</v>
      </c>
      <c r="J764">
        <f t="shared" si="24"/>
        <v>0</v>
      </c>
      <c r="K764">
        <f t="shared" si="24"/>
        <v>0</v>
      </c>
      <c r="L764">
        <f t="shared" si="24"/>
        <v>0</v>
      </c>
      <c r="M764">
        <f t="shared" si="24"/>
        <v>4</v>
      </c>
      <c r="N764">
        <f t="shared" si="24"/>
        <v>0</v>
      </c>
      <c r="O764">
        <f t="shared" si="24"/>
        <v>0</v>
      </c>
      <c r="P764">
        <f t="shared" si="24"/>
        <v>37</v>
      </c>
      <c r="Q764">
        <f t="shared" si="24"/>
        <v>9</v>
      </c>
      <c r="R764">
        <f t="shared" si="24"/>
        <v>0</v>
      </c>
      <c r="S764">
        <f t="shared" si="24"/>
        <v>0</v>
      </c>
      <c r="T764">
        <f t="shared" si="24"/>
        <v>0</v>
      </c>
      <c r="U764">
        <f t="shared" si="24"/>
        <v>0</v>
      </c>
      <c r="V764">
        <f t="shared" si="24"/>
        <v>5</v>
      </c>
      <c r="W764">
        <f t="shared" si="24"/>
        <v>25</v>
      </c>
      <c r="X764">
        <f t="shared" si="24"/>
        <v>0</v>
      </c>
      <c r="Y764">
        <f t="shared" si="24"/>
        <v>9</v>
      </c>
      <c r="Z764">
        <f t="shared" si="24"/>
        <v>0</v>
      </c>
      <c r="AA764">
        <f t="shared" si="24"/>
        <v>0</v>
      </c>
      <c r="AB764">
        <f t="shared" si="24"/>
        <v>7</v>
      </c>
      <c r="AC764">
        <f t="shared" si="24"/>
        <v>27</v>
      </c>
      <c r="AD764">
        <f t="shared" si="24"/>
        <v>0</v>
      </c>
      <c r="AE764">
        <f t="shared" si="24"/>
        <v>0</v>
      </c>
      <c r="AF764">
        <f t="shared" si="24"/>
        <v>0</v>
      </c>
      <c r="AG764">
        <f t="shared" si="24"/>
        <v>5</v>
      </c>
      <c r="AH764">
        <f t="shared" si="24"/>
        <v>3</v>
      </c>
      <c r="AI764">
        <f t="shared" si="24"/>
        <v>6</v>
      </c>
      <c r="AJ764">
        <f t="shared" si="24"/>
        <v>0</v>
      </c>
      <c r="AK764">
        <f t="shared" si="24"/>
        <v>2</v>
      </c>
      <c r="AL764">
        <f t="shared" si="24"/>
        <v>0</v>
      </c>
      <c r="AM764">
        <f t="shared" si="24"/>
        <v>0</v>
      </c>
      <c r="AN764">
        <f t="shared" si="24"/>
        <v>1</v>
      </c>
      <c r="AO764">
        <f t="shared" si="24"/>
        <v>0</v>
      </c>
      <c r="AP764">
        <f t="shared" si="24"/>
        <v>0</v>
      </c>
      <c r="AQ764">
        <f t="shared" si="24"/>
        <v>0</v>
      </c>
      <c r="AR764">
        <f t="shared" si="24"/>
        <v>0</v>
      </c>
      <c r="AS764">
        <f t="shared" si="24"/>
        <v>0</v>
      </c>
      <c r="AT764">
        <f t="shared" si="24"/>
        <v>0</v>
      </c>
      <c r="AU764">
        <f t="shared" si="24"/>
        <v>0</v>
      </c>
      <c r="AV764">
        <f t="shared" si="24"/>
        <v>7</v>
      </c>
      <c r="AW764">
        <f t="shared" si="24"/>
        <v>0</v>
      </c>
      <c r="AX764">
        <f t="shared" si="24"/>
        <v>365</v>
      </c>
    </row>
    <row r="765" spans="5:49" ht="12.75">
      <c r="E765">
        <f aca="true" t="shared" si="25" ref="E765:AW765">E764/365*100</f>
        <v>34.52054794520548</v>
      </c>
      <c r="F765">
        <f t="shared" si="25"/>
        <v>17.534246575342465</v>
      </c>
      <c r="G765">
        <f t="shared" si="25"/>
        <v>0.547945205479452</v>
      </c>
      <c r="H765">
        <f t="shared" si="25"/>
        <v>7.123287671232877</v>
      </c>
      <c r="I765">
        <f t="shared" si="25"/>
        <v>0</v>
      </c>
      <c r="J765">
        <f t="shared" si="25"/>
        <v>0</v>
      </c>
      <c r="K765">
        <f t="shared" si="25"/>
        <v>0</v>
      </c>
      <c r="L765">
        <f t="shared" si="25"/>
        <v>0</v>
      </c>
      <c r="M765">
        <f t="shared" si="25"/>
        <v>1.095890410958904</v>
      </c>
      <c r="N765">
        <f t="shared" si="25"/>
        <v>0</v>
      </c>
      <c r="O765">
        <f t="shared" si="25"/>
        <v>0</v>
      </c>
      <c r="P765">
        <f t="shared" si="25"/>
        <v>10.136986301369863</v>
      </c>
      <c r="Q765">
        <f t="shared" si="25"/>
        <v>2.4657534246575343</v>
      </c>
      <c r="R765">
        <f t="shared" si="25"/>
        <v>0</v>
      </c>
      <c r="S765">
        <f t="shared" si="25"/>
        <v>0</v>
      </c>
      <c r="T765">
        <f t="shared" si="25"/>
        <v>0</v>
      </c>
      <c r="U765">
        <f t="shared" si="25"/>
        <v>0</v>
      </c>
      <c r="V765">
        <f t="shared" si="25"/>
        <v>1.36986301369863</v>
      </c>
      <c r="W765">
        <f t="shared" si="25"/>
        <v>6.8493150684931505</v>
      </c>
      <c r="X765">
        <f t="shared" si="25"/>
        <v>0</v>
      </c>
      <c r="Y765">
        <f t="shared" si="25"/>
        <v>2.4657534246575343</v>
      </c>
      <c r="Z765">
        <f t="shared" si="25"/>
        <v>0</v>
      </c>
      <c r="AA765">
        <f t="shared" si="25"/>
        <v>0</v>
      </c>
      <c r="AB765">
        <f t="shared" si="25"/>
        <v>1.9178082191780823</v>
      </c>
      <c r="AC765">
        <f t="shared" si="25"/>
        <v>7.397260273972603</v>
      </c>
      <c r="AD765">
        <f t="shared" si="25"/>
        <v>0</v>
      </c>
      <c r="AE765">
        <f t="shared" si="25"/>
        <v>0</v>
      </c>
      <c r="AF765">
        <f t="shared" si="25"/>
        <v>0</v>
      </c>
      <c r="AG765">
        <f t="shared" si="25"/>
        <v>1.36986301369863</v>
      </c>
      <c r="AH765">
        <f t="shared" si="25"/>
        <v>0.821917808219178</v>
      </c>
      <c r="AI765">
        <f t="shared" si="25"/>
        <v>1.643835616438356</v>
      </c>
      <c r="AJ765">
        <f t="shared" si="25"/>
        <v>0</v>
      </c>
      <c r="AK765">
        <f t="shared" si="25"/>
        <v>0.547945205479452</v>
      </c>
      <c r="AL765">
        <f t="shared" si="25"/>
        <v>0</v>
      </c>
      <c r="AM765">
        <f t="shared" si="25"/>
        <v>0</v>
      </c>
      <c r="AN765">
        <f t="shared" si="25"/>
        <v>0.273972602739726</v>
      </c>
      <c r="AO765">
        <f t="shared" si="25"/>
        <v>0</v>
      </c>
      <c r="AP765">
        <f t="shared" si="25"/>
        <v>0</v>
      </c>
      <c r="AQ765">
        <f t="shared" si="25"/>
        <v>0</v>
      </c>
      <c r="AR765">
        <f t="shared" si="25"/>
        <v>0</v>
      </c>
      <c r="AS765">
        <f t="shared" si="25"/>
        <v>0</v>
      </c>
      <c r="AT765">
        <f t="shared" si="25"/>
        <v>0</v>
      </c>
      <c r="AU765">
        <f t="shared" si="25"/>
        <v>0</v>
      </c>
      <c r="AV765">
        <f t="shared" si="25"/>
        <v>1.9178082191780823</v>
      </c>
      <c r="AW765">
        <f t="shared" si="25"/>
        <v>0</v>
      </c>
    </row>
    <row r="768" ht="12.75">
      <c r="A768" t="s">
        <v>55</v>
      </c>
    </row>
    <row r="769" ht="12.75">
      <c r="A769" t="s">
        <v>56</v>
      </c>
    </row>
    <row r="770" ht="12.75">
      <c r="A770" t="s">
        <v>57</v>
      </c>
    </row>
    <row r="771" spans="1:2" ht="12.75">
      <c r="A771" s="1" t="s">
        <v>58</v>
      </c>
      <c r="B771">
        <v>34.52054794520548</v>
      </c>
    </row>
    <row r="772" spans="1:2" ht="12.75">
      <c r="A772" t="s">
        <v>59</v>
      </c>
      <c r="B772">
        <v>17.534246575342465</v>
      </c>
    </row>
    <row r="773" spans="1:2" ht="12.75">
      <c r="A773" t="s">
        <v>115</v>
      </c>
      <c r="B773">
        <v>10.136986301369863</v>
      </c>
    </row>
    <row r="774" spans="1:2" ht="12.75">
      <c r="A774" t="s">
        <v>128</v>
      </c>
      <c r="B774">
        <v>7.397260273972603</v>
      </c>
    </row>
    <row r="775" spans="1:2" ht="12.75">
      <c r="A775" t="s">
        <v>61</v>
      </c>
      <c r="B775">
        <v>7.123287671232877</v>
      </c>
    </row>
    <row r="776" spans="1:2" ht="12.75">
      <c r="A776" t="s">
        <v>122</v>
      </c>
      <c r="B776">
        <v>6.8493150684931505</v>
      </c>
    </row>
    <row r="777" spans="1:2" ht="12.75">
      <c r="A777" t="s">
        <v>116</v>
      </c>
      <c r="B777">
        <v>2.4657534246575343</v>
      </c>
    </row>
    <row r="778" spans="1:2" ht="12.75">
      <c r="A778" t="s">
        <v>124</v>
      </c>
      <c r="B778">
        <v>2.4657534246575343</v>
      </c>
    </row>
    <row r="779" spans="1:2" ht="12.75">
      <c r="A779" t="s">
        <v>127</v>
      </c>
      <c r="B779">
        <v>1.9178082191780823</v>
      </c>
    </row>
    <row r="780" spans="1:2" ht="12.75">
      <c r="A780" t="s">
        <v>95</v>
      </c>
      <c r="B780">
        <v>1.9178082191780823</v>
      </c>
    </row>
    <row r="781" spans="1:2" ht="12.75">
      <c r="A781" t="s">
        <v>134</v>
      </c>
      <c r="B781">
        <v>1.643835616438356</v>
      </c>
    </row>
    <row r="782" spans="1:2" ht="12.75">
      <c r="A782" t="s">
        <v>121</v>
      </c>
      <c r="B782">
        <v>1.36986301369863</v>
      </c>
    </row>
    <row r="783" spans="1:2" ht="12.75">
      <c r="A783" t="s">
        <v>132</v>
      </c>
      <c r="B783">
        <v>1.36986301369863</v>
      </c>
    </row>
    <row r="784" spans="1:2" ht="12.75">
      <c r="A784" t="s">
        <v>112</v>
      </c>
      <c r="B784">
        <v>1.095890410958904</v>
      </c>
    </row>
    <row r="785" spans="1:2" ht="12.75">
      <c r="A785" t="s">
        <v>133</v>
      </c>
      <c r="B785">
        <v>0.821917808219178</v>
      </c>
    </row>
    <row r="786" spans="1:2" ht="12.75">
      <c r="A786" t="s">
        <v>60</v>
      </c>
      <c r="B786">
        <v>0.547945205479452</v>
      </c>
    </row>
    <row r="787" spans="1:2" ht="12.75">
      <c r="A787" t="s">
        <v>136</v>
      </c>
      <c r="B787">
        <v>0.547945205479452</v>
      </c>
    </row>
    <row r="788" spans="1:2" ht="12.75">
      <c r="A788" t="s">
        <v>87</v>
      </c>
      <c r="B788">
        <v>0.273972602739726</v>
      </c>
    </row>
    <row r="789" spans="1:2" ht="12.75">
      <c r="A789" t="s">
        <v>108</v>
      </c>
      <c r="B789">
        <v>0</v>
      </c>
    </row>
    <row r="790" spans="1:2" ht="12.75">
      <c r="A790" t="s">
        <v>109</v>
      </c>
      <c r="B790">
        <v>0</v>
      </c>
    </row>
    <row r="791" spans="1:2" ht="12.75">
      <c r="A791" t="s">
        <v>110</v>
      </c>
      <c r="B791">
        <v>0</v>
      </c>
    </row>
    <row r="792" spans="1:2" ht="12.75">
      <c r="A792" t="s">
        <v>111</v>
      </c>
      <c r="B792">
        <v>0</v>
      </c>
    </row>
    <row r="793" spans="1:2" ht="12.75">
      <c r="A793" t="s">
        <v>113</v>
      </c>
      <c r="B793">
        <v>0</v>
      </c>
    </row>
    <row r="794" spans="1:2" ht="12.75">
      <c r="A794" t="s">
        <v>114</v>
      </c>
      <c r="B794">
        <v>0</v>
      </c>
    </row>
    <row r="795" spans="1:2" ht="12.75">
      <c r="A795" t="s">
        <v>117</v>
      </c>
      <c r="B795">
        <v>0</v>
      </c>
    </row>
    <row r="796" spans="1:2" ht="12.75">
      <c r="A796" t="s">
        <v>118</v>
      </c>
      <c r="B796">
        <v>0</v>
      </c>
    </row>
    <row r="797" spans="1:2" ht="12.75">
      <c r="A797" t="s">
        <v>119</v>
      </c>
      <c r="B797">
        <v>0</v>
      </c>
    </row>
    <row r="798" spans="1:2" ht="12.75">
      <c r="A798" t="s">
        <v>120</v>
      </c>
      <c r="B798">
        <v>0</v>
      </c>
    </row>
    <row r="799" spans="1:2" ht="12.75">
      <c r="A799" t="s">
        <v>123</v>
      </c>
      <c r="B799">
        <v>0</v>
      </c>
    </row>
    <row r="800" spans="1:2" ht="12.75">
      <c r="A800" t="s">
        <v>125</v>
      </c>
      <c r="B800">
        <v>0</v>
      </c>
    </row>
    <row r="801" spans="1:2" ht="12.75">
      <c r="A801" t="s">
        <v>126</v>
      </c>
      <c r="B801">
        <v>0</v>
      </c>
    </row>
    <row r="802" spans="1:2" ht="12.75">
      <c r="A802" t="s">
        <v>129</v>
      </c>
      <c r="B802">
        <v>0</v>
      </c>
    </row>
    <row r="803" spans="1:2" ht="12.75">
      <c r="A803" t="s">
        <v>130</v>
      </c>
      <c r="B803">
        <v>0</v>
      </c>
    </row>
    <row r="804" spans="1:2" ht="12.75">
      <c r="A804" t="s">
        <v>131</v>
      </c>
      <c r="B804">
        <v>0</v>
      </c>
    </row>
    <row r="805" spans="1:2" ht="12.75">
      <c r="A805" t="s">
        <v>135</v>
      </c>
      <c r="B805">
        <v>0</v>
      </c>
    </row>
    <row r="806" spans="1:2" ht="12.75">
      <c r="A806" t="s">
        <v>85</v>
      </c>
      <c r="B806">
        <v>0</v>
      </c>
    </row>
    <row r="807" spans="1:2" ht="12.75">
      <c r="A807" t="s">
        <v>86</v>
      </c>
      <c r="B807">
        <v>0</v>
      </c>
    </row>
    <row r="808" spans="1:2" ht="12.75">
      <c r="A808" t="s">
        <v>88</v>
      </c>
      <c r="B808">
        <v>0</v>
      </c>
    </row>
    <row r="809" spans="1:2" ht="12.75">
      <c r="A809" t="s">
        <v>89</v>
      </c>
      <c r="B809">
        <v>0</v>
      </c>
    </row>
    <row r="810" spans="1:2" ht="12.75">
      <c r="A810" t="s">
        <v>90</v>
      </c>
      <c r="B810">
        <v>0</v>
      </c>
    </row>
    <row r="811" spans="1:2" ht="12.75">
      <c r="A811" t="s">
        <v>91</v>
      </c>
      <c r="B811">
        <v>0</v>
      </c>
    </row>
    <row r="812" spans="1:2" ht="12.75">
      <c r="A812" t="s">
        <v>92</v>
      </c>
      <c r="B812">
        <v>0</v>
      </c>
    </row>
    <row r="813" spans="1:2" ht="12.75">
      <c r="A813" t="s">
        <v>93</v>
      </c>
      <c r="B813">
        <v>0</v>
      </c>
    </row>
    <row r="814" spans="1:2" ht="12.75">
      <c r="A814" t="s">
        <v>94</v>
      </c>
      <c r="B814">
        <v>0</v>
      </c>
    </row>
    <row r="815" spans="1:2" ht="12.75">
      <c r="A815" t="s">
        <v>96</v>
      </c>
      <c r="B815">
        <v>0</v>
      </c>
    </row>
    <row r="816" ht="12.75">
      <c r="A816" t="s">
        <v>97</v>
      </c>
    </row>
    <row r="817" ht="12.75">
      <c r="A817" t="s">
        <v>98</v>
      </c>
    </row>
    <row r="820" spans="2:51" ht="12.75">
      <c r="B820" t="s">
        <v>55</v>
      </c>
      <c r="C820" t="s">
        <v>56</v>
      </c>
      <c r="D820" s="1" t="s">
        <v>57</v>
      </c>
      <c r="E820" t="s">
        <v>58</v>
      </c>
      <c r="F820" t="s">
        <v>59</v>
      </c>
      <c r="G820" t="s">
        <v>60</v>
      </c>
      <c r="H820" t="s">
        <v>61</v>
      </c>
      <c r="I820" t="s">
        <v>108</v>
      </c>
      <c r="J820" t="s">
        <v>109</v>
      </c>
      <c r="K820" t="s">
        <v>110</v>
      </c>
      <c r="L820" t="s">
        <v>111</v>
      </c>
      <c r="M820" t="s">
        <v>112</v>
      </c>
      <c r="N820" t="s">
        <v>113</v>
      </c>
      <c r="O820" t="s">
        <v>114</v>
      </c>
      <c r="P820" t="s">
        <v>115</v>
      </c>
      <c r="Q820" t="s">
        <v>116</v>
      </c>
      <c r="R820" t="s">
        <v>117</v>
      </c>
      <c r="S820" t="s">
        <v>118</v>
      </c>
      <c r="T820" t="s">
        <v>119</v>
      </c>
      <c r="U820" t="s">
        <v>120</v>
      </c>
      <c r="V820" t="s">
        <v>121</v>
      </c>
      <c r="W820" t="s">
        <v>122</v>
      </c>
      <c r="X820" t="s">
        <v>123</v>
      </c>
      <c r="Y820" t="s">
        <v>124</v>
      </c>
      <c r="Z820" t="s">
        <v>125</v>
      </c>
      <c r="AA820" t="s">
        <v>126</v>
      </c>
      <c r="AB820" t="s">
        <v>127</v>
      </c>
      <c r="AC820" t="s">
        <v>128</v>
      </c>
      <c r="AD820" t="s">
        <v>129</v>
      </c>
      <c r="AE820" t="s">
        <v>130</v>
      </c>
      <c r="AF820" t="s">
        <v>131</v>
      </c>
      <c r="AG820" t="s">
        <v>132</v>
      </c>
      <c r="AH820" t="s">
        <v>133</v>
      </c>
      <c r="AI820" t="s">
        <v>134</v>
      </c>
      <c r="AJ820" t="s">
        <v>135</v>
      </c>
      <c r="AK820" t="s">
        <v>136</v>
      </c>
      <c r="AL820" t="s">
        <v>85</v>
      </c>
      <c r="AM820" t="s">
        <v>86</v>
      </c>
      <c r="AN820" t="s">
        <v>87</v>
      </c>
      <c r="AO820" t="s">
        <v>88</v>
      </c>
      <c r="AP820" t="s">
        <v>89</v>
      </c>
      <c r="AQ820" t="s">
        <v>90</v>
      </c>
      <c r="AR820" t="s">
        <v>91</v>
      </c>
      <c r="AS820" t="s">
        <v>92</v>
      </c>
      <c r="AT820" t="s">
        <v>93</v>
      </c>
      <c r="AU820" t="s">
        <v>94</v>
      </c>
      <c r="AV820" t="s">
        <v>95</v>
      </c>
      <c r="AW820" t="s">
        <v>96</v>
      </c>
      <c r="AX820" t="s">
        <v>97</v>
      </c>
      <c r="AY820" t="s">
        <v>98</v>
      </c>
    </row>
    <row r="821" spans="1:50" ht="12.75">
      <c r="A821" t="s">
        <v>21</v>
      </c>
      <c r="B821">
        <v>-0.536705738028993</v>
      </c>
      <c r="C821">
        <v>0.199799265433192</v>
      </c>
      <c r="D821" s="1" t="s">
        <v>100</v>
      </c>
      <c r="E821">
        <v>66</v>
      </c>
      <c r="F821">
        <v>15</v>
      </c>
      <c r="G821">
        <v>6</v>
      </c>
      <c r="H821">
        <v>9</v>
      </c>
      <c r="I821">
        <v>0</v>
      </c>
      <c r="J821">
        <v>0</v>
      </c>
      <c r="K821">
        <v>0</v>
      </c>
      <c r="L821">
        <v>0</v>
      </c>
      <c r="M821">
        <v>1</v>
      </c>
      <c r="N821">
        <v>0</v>
      </c>
      <c r="O821">
        <v>0</v>
      </c>
      <c r="P821">
        <v>0</v>
      </c>
      <c r="Q821">
        <v>1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2</v>
      </c>
      <c r="Z821">
        <v>0</v>
      </c>
      <c r="AA821">
        <v>0</v>
      </c>
      <c r="AB821">
        <v>0</v>
      </c>
      <c r="AC821">
        <v>1</v>
      </c>
      <c r="AD821">
        <v>0</v>
      </c>
      <c r="AE821">
        <v>0</v>
      </c>
      <c r="AF821">
        <v>1</v>
      </c>
      <c r="AG821">
        <v>1</v>
      </c>
      <c r="AH821">
        <v>0</v>
      </c>
      <c r="AI821">
        <v>1</v>
      </c>
      <c r="AJ821">
        <v>0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0</v>
      </c>
      <c r="AU821">
        <v>0</v>
      </c>
      <c r="AV821">
        <v>0</v>
      </c>
      <c r="AW821">
        <v>0</v>
      </c>
      <c r="AX821">
        <f aca="true" t="shared" si="26" ref="AX821:AX834">SUM(E821:AW821)</f>
        <v>104</v>
      </c>
    </row>
    <row r="822" spans="1:50" ht="12.75">
      <c r="A822" t="s">
        <v>22</v>
      </c>
      <c r="B822">
        <v>-0.0627886013272905</v>
      </c>
      <c r="C822">
        <v>0.294956702918318</v>
      </c>
      <c r="D822" s="1" t="s">
        <v>100</v>
      </c>
      <c r="E822">
        <v>4</v>
      </c>
      <c r="F822">
        <v>0</v>
      </c>
      <c r="G822">
        <v>0</v>
      </c>
      <c r="H822">
        <v>6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1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2</v>
      </c>
      <c r="AD822">
        <v>0</v>
      </c>
      <c r="AE822">
        <v>0</v>
      </c>
      <c r="AF822">
        <v>0</v>
      </c>
      <c r="AG822">
        <v>0</v>
      </c>
      <c r="AH822">
        <v>0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0</v>
      </c>
      <c r="AS822">
        <v>0</v>
      </c>
      <c r="AT822">
        <v>0</v>
      </c>
      <c r="AU822">
        <v>0</v>
      </c>
      <c r="AV822">
        <v>0</v>
      </c>
      <c r="AW822">
        <v>0</v>
      </c>
      <c r="AX822">
        <f t="shared" si="26"/>
        <v>13</v>
      </c>
    </row>
    <row r="823" spans="1:50" ht="12.75">
      <c r="A823" t="s">
        <v>23</v>
      </c>
      <c r="B823">
        <v>-0.721438499248926</v>
      </c>
      <c r="C823">
        <v>0.0487787378458779</v>
      </c>
      <c r="D823" s="1" t="s">
        <v>100</v>
      </c>
      <c r="E823">
        <v>45</v>
      </c>
      <c r="F823">
        <v>2</v>
      </c>
      <c r="G823">
        <v>26</v>
      </c>
      <c r="H823">
        <v>17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3</v>
      </c>
      <c r="X823">
        <v>0</v>
      </c>
      <c r="Y823">
        <v>8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1</v>
      </c>
      <c r="AH823">
        <v>0</v>
      </c>
      <c r="AI823">
        <v>3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0</v>
      </c>
      <c r="AW823">
        <v>0</v>
      </c>
      <c r="AX823">
        <f t="shared" si="26"/>
        <v>105</v>
      </c>
    </row>
    <row r="824" spans="1:50" ht="12.75">
      <c r="A824" t="s">
        <v>24</v>
      </c>
      <c r="B824">
        <v>-0.88722381763266</v>
      </c>
      <c r="C824">
        <v>0.443141274289433</v>
      </c>
      <c r="D824" s="1" t="s">
        <v>100</v>
      </c>
      <c r="E824">
        <v>3</v>
      </c>
      <c r="F824">
        <v>0</v>
      </c>
      <c r="G824">
        <v>30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1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1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1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f t="shared" si="26"/>
        <v>36</v>
      </c>
    </row>
    <row r="825" spans="1:50" ht="12.75">
      <c r="A825" t="s">
        <v>138</v>
      </c>
      <c r="B825">
        <v>-0.602872953890415</v>
      </c>
      <c r="C825">
        <v>0.144464413414955</v>
      </c>
      <c r="D825" s="1" t="s">
        <v>100</v>
      </c>
      <c r="E825">
        <v>116</v>
      </c>
      <c r="F825">
        <v>18</v>
      </c>
      <c r="G825">
        <v>6</v>
      </c>
      <c r="H825">
        <v>25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1</v>
      </c>
      <c r="R825">
        <v>0</v>
      </c>
      <c r="S825">
        <v>0</v>
      </c>
      <c r="T825">
        <v>0</v>
      </c>
      <c r="U825">
        <v>0</v>
      </c>
      <c r="V825">
        <v>2</v>
      </c>
      <c r="W825">
        <v>3</v>
      </c>
      <c r="X825">
        <v>0</v>
      </c>
      <c r="Y825">
        <v>5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1</v>
      </c>
      <c r="AH825">
        <v>0</v>
      </c>
      <c r="AI825">
        <v>1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0</v>
      </c>
      <c r="AU825">
        <v>0</v>
      </c>
      <c r="AV825">
        <v>0</v>
      </c>
      <c r="AW825">
        <v>0</v>
      </c>
      <c r="AX825">
        <f t="shared" si="26"/>
        <v>178</v>
      </c>
    </row>
    <row r="826" spans="1:50" ht="12.75">
      <c r="A826" t="s">
        <v>139</v>
      </c>
      <c r="B826">
        <v>-0.41538943113162</v>
      </c>
      <c r="C826">
        <v>-0.0125629970072583</v>
      </c>
      <c r="D826" s="1" t="s">
        <v>100</v>
      </c>
      <c r="E826">
        <v>17</v>
      </c>
      <c r="F826">
        <v>11</v>
      </c>
      <c r="G826">
        <v>8</v>
      </c>
      <c r="H826">
        <v>58</v>
      </c>
      <c r="I826">
        <v>0</v>
      </c>
      <c r="J826">
        <v>0</v>
      </c>
      <c r="K826">
        <v>0</v>
      </c>
      <c r="L826">
        <v>0</v>
      </c>
      <c r="M826">
        <v>2</v>
      </c>
      <c r="N826">
        <v>0</v>
      </c>
      <c r="O826">
        <v>0</v>
      </c>
      <c r="P826">
        <v>2</v>
      </c>
      <c r="Q826">
        <v>1</v>
      </c>
      <c r="R826">
        <v>0</v>
      </c>
      <c r="S826">
        <v>0</v>
      </c>
      <c r="T826">
        <v>0</v>
      </c>
      <c r="U826">
        <v>0</v>
      </c>
      <c r="V826">
        <v>2</v>
      </c>
      <c r="W826">
        <v>5</v>
      </c>
      <c r="X826">
        <v>7</v>
      </c>
      <c r="Y826">
        <v>2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2</v>
      </c>
      <c r="AH826">
        <v>2</v>
      </c>
      <c r="AI826">
        <v>8</v>
      </c>
      <c r="AJ826">
        <v>0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0</v>
      </c>
      <c r="AQ826">
        <v>0</v>
      </c>
      <c r="AR826">
        <v>0</v>
      </c>
      <c r="AS826">
        <v>0</v>
      </c>
      <c r="AT826">
        <v>0</v>
      </c>
      <c r="AU826">
        <v>0</v>
      </c>
      <c r="AV826">
        <v>0</v>
      </c>
      <c r="AW826">
        <v>0</v>
      </c>
      <c r="AX826">
        <f t="shared" si="26"/>
        <v>127</v>
      </c>
    </row>
    <row r="827" spans="1:50" ht="12.75">
      <c r="A827" t="s">
        <v>140</v>
      </c>
      <c r="B827">
        <v>-0.521757399613055</v>
      </c>
      <c r="C827">
        <v>0.181437650107179</v>
      </c>
      <c r="D827" s="1" t="s">
        <v>100</v>
      </c>
      <c r="E827">
        <v>8</v>
      </c>
      <c r="F827">
        <v>13</v>
      </c>
      <c r="G827">
        <v>7</v>
      </c>
      <c r="H827">
        <v>12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1</v>
      </c>
      <c r="Q827">
        <v>1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2</v>
      </c>
      <c r="X827">
        <v>0</v>
      </c>
      <c r="Y827">
        <v>1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  <c r="AG827">
        <v>1</v>
      </c>
      <c r="AH827">
        <v>0</v>
      </c>
      <c r="AI827">
        <v>1</v>
      </c>
      <c r="AJ827">
        <v>0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0</v>
      </c>
      <c r="AR827">
        <v>0</v>
      </c>
      <c r="AS827">
        <v>0</v>
      </c>
      <c r="AT827">
        <v>0</v>
      </c>
      <c r="AU827">
        <v>0</v>
      </c>
      <c r="AV827">
        <v>0</v>
      </c>
      <c r="AW827">
        <v>0</v>
      </c>
      <c r="AX827">
        <f t="shared" si="26"/>
        <v>47</v>
      </c>
    </row>
    <row r="828" spans="1:50" ht="12.75">
      <c r="A828" t="s">
        <v>141</v>
      </c>
      <c r="B828">
        <v>-0.655547013202316</v>
      </c>
      <c r="C828">
        <v>0.133351994429869</v>
      </c>
      <c r="D828" s="1" t="s">
        <v>100</v>
      </c>
      <c r="E828">
        <v>48</v>
      </c>
      <c r="F828">
        <v>31</v>
      </c>
      <c r="G828">
        <v>28</v>
      </c>
      <c r="H828">
        <v>25</v>
      </c>
      <c r="I828">
        <v>0</v>
      </c>
      <c r="J828">
        <v>0</v>
      </c>
      <c r="K828">
        <v>0</v>
      </c>
      <c r="L828">
        <v>0</v>
      </c>
      <c r="M828">
        <v>7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1</v>
      </c>
      <c r="W828">
        <v>2</v>
      </c>
      <c r="X828">
        <v>3</v>
      </c>
      <c r="Y828">
        <v>4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1</v>
      </c>
      <c r="AH828">
        <v>0</v>
      </c>
      <c r="AI828">
        <v>4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f t="shared" si="26"/>
        <v>154</v>
      </c>
    </row>
    <row r="829" spans="1:50" ht="12.75">
      <c r="A829" t="s">
        <v>142</v>
      </c>
      <c r="B829">
        <v>0.079336483226031</v>
      </c>
      <c r="C829">
        <v>-0.520146458721148</v>
      </c>
      <c r="D829" s="1" t="s">
        <v>100</v>
      </c>
      <c r="E829">
        <v>19</v>
      </c>
      <c r="F829">
        <v>0</v>
      </c>
      <c r="G829">
        <v>0</v>
      </c>
      <c r="H829">
        <v>7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2</v>
      </c>
      <c r="X829">
        <v>0</v>
      </c>
      <c r="Y829">
        <v>1</v>
      </c>
      <c r="Z829">
        <v>0</v>
      </c>
      <c r="AA829">
        <v>0</v>
      </c>
      <c r="AB829">
        <v>2</v>
      </c>
      <c r="AC829">
        <v>5</v>
      </c>
      <c r="AD829">
        <v>0</v>
      </c>
      <c r="AE829">
        <v>0</v>
      </c>
      <c r="AF829">
        <v>2</v>
      </c>
      <c r="AG829">
        <v>0</v>
      </c>
      <c r="AH829">
        <v>2</v>
      </c>
      <c r="AI829">
        <v>5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f t="shared" si="26"/>
        <v>45</v>
      </c>
    </row>
    <row r="830" spans="1:50" ht="12.75">
      <c r="A830" t="s">
        <v>143</v>
      </c>
      <c r="B830">
        <v>-0.242314250531203</v>
      </c>
      <c r="C830">
        <v>-0.00294592748934996</v>
      </c>
      <c r="D830" s="1" t="s">
        <v>100</v>
      </c>
      <c r="E830">
        <v>53</v>
      </c>
      <c r="F830">
        <v>61</v>
      </c>
      <c r="G830">
        <v>4</v>
      </c>
      <c r="H830">
        <v>3</v>
      </c>
      <c r="I830">
        <v>0</v>
      </c>
      <c r="J830">
        <v>1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3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8</v>
      </c>
      <c r="X830">
        <v>0</v>
      </c>
      <c r="Y830">
        <v>11</v>
      </c>
      <c r="Z830">
        <v>0</v>
      </c>
      <c r="AA830">
        <v>0</v>
      </c>
      <c r="AB830">
        <v>0</v>
      </c>
      <c r="AC830">
        <v>3</v>
      </c>
      <c r="AD830">
        <v>0</v>
      </c>
      <c r="AE830">
        <v>0</v>
      </c>
      <c r="AF830">
        <v>6</v>
      </c>
      <c r="AG830">
        <v>1</v>
      </c>
      <c r="AH830">
        <v>3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0</v>
      </c>
      <c r="AW830">
        <v>0</v>
      </c>
      <c r="AX830">
        <f t="shared" si="26"/>
        <v>157</v>
      </c>
    </row>
    <row r="831" spans="1:50" ht="12.75">
      <c r="A831" t="s">
        <v>144</v>
      </c>
      <c r="B831">
        <v>-0.306070495128276</v>
      </c>
      <c r="C831">
        <v>-0.181166893182404</v>
      </c>
      <c r="D831" s="1" t="s">
        <v>100</v>
      </c>
      <c r="E831">
        <v>41</v>
      </c>
      <c r="F831">
        <v>13</v>
      </c>
      <c r="G831">
        <v>1</v>
      </c>
      <c r="H831">
        <v>7</v>
      </c>
      <c r="I831">
        <v>0</v>
      </c>
      <c r="J831">
        <v>1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1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1</v>
      </c>
      <c r="X831">
        <v>0</v>
      </c>
      <c r="Y831">
        <v>8</v>
      </c>
      <c r="Z831">
        <v>0</v>
      </c>
      <c r="AA831">
        <v>0</v>
      </c>
      <c r="AB831">
        <v>1</v>
      </c>
      <c r="AC831">
        <v>2</v>
      </c>
      <c r="AD831">
        <v>0</v>
      </c>
      <c r="AE831">
        <v>0</v>
      </c>
      <c r="AF831">
        <v>4</v>
      </c>
      <c r="AG831">
        <v>1</v>
      </c>
      <c r="AH831">
        <v>8</v>
      </c>
      <c r="AI831">
        <v>1</v>
      </c>
      <c r="AJ831">
        <v>0</v>
      </c>
      <c r="AK831">
        <v>0</v>
      </c>
      <c r="AL831">
        <v>0</v>
      </c>
      <c r="AM831">
        <v>0</v>
      </c>
      <c r="AN831">
        <v>0</v>
      </c>
      <c r="AO831">
        <v>0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0</v>
      </c>
      <c r="AW831">
        <v>0</v>
      </c>
      <c r="AX831">
        <f t="shared" si="26"/>
        <v>90</v>
      </c>
    </row>
    <row r="832" spans="1:50" ht="12.75">
      <c r="A832" t="s">
        <v>145</v>
      </c>
      <c r="B832">
        <v>-0.635940906567581</v>
      </c>
      <c r="C832">
        <v>0.0526299273097419</v>
      </c>
      <c r="D832" s="1" t="s">
        <v>100</v>
      </c>
      <c r="E832">
        <v>72</v>
      </c>
      <c r="F832">
        <v>56</v>
      </c>
      <c r="G832">
        <v>9</v>
      </c>
      <c r="H832">
        <v>12</v>
      </c>
      <c r="I832">
        <v>0</v>
      </c>
      <c r="J832">
        <v>0</v>
      </c>
      <c r="K832">
        <v>0</v>
      </c>
      <c r="L832">
        <v>0</v>
      </c>
      <c r="M832">
        <v>1</v>
      </c>
      <c r="N832">
        <v>0</v>
      </c>
      <c r="O832">
        <v>0</v>
      </c>
      <c r="P832">
        <v>3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16</v>
      </c>
      <c r="Z832">
        <v>0</v>
      </c>
      <c r="AA832">
        <v>0</v>
      </c>
      <c r="AB832">
        <v>0</v>
      </c>
      <c r="AC832">
        <v>1</v>
      </c>
      <c r="AD832">
        <v>0</v>
      </c>
      <c r="AE832">
        <v>0</v>
      </c>
      <c r="AF832">
        <v>0</v>
      </c>
      <c r="AG832">
        <v>4</v>
      </c>
      <c r="AH832">
        <v>8</v>
      </c>
      <c r="AI832">
        <v>3</v>
      </c>
      <c r="AJ832">
        <v>1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0</v>
      </c>
      <c r="AR832">
        <v>0</v>
      </c>
      <c r="AS832">
        <v>0</v>
      </c>
      <c r="AT832">
        <v>0</v>
      </c>
      <c r="AU832">
        <v>0</v>
      </c>
      <c r="AV832">
        <v>0</v>
      </c>
      <c r="AW832">
        <v>0</v>
      </c>
      <c r="AX832">
        <f t="shared" si="26"/>
        <v>186</v>
      </c>
    </row>
    <row r="833" spans="1:50" ht="12.75">
      <c r="A833" t="s">
        <v>146</v>
      </c>
      <c r="B833">
        <v>-0.593432511502977</v>
      </c>
      <c r="C833">
        <v>-0.0245644399064764</v>
      </c>
      <c r="D833" s="1" t="s">
        <v>100</v>
      </c>
      <c r="E833">
        <v>145</v>
      </c>
      <c r="F833">
        <v>9</v>
      </c>
      <c r="G833">
        <v>0</v>
      </c>
      <c r="H833">
        <v>5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1</v>
      </c>
      <c r="Y833">
        <v>7</v>
      </c>
      <c r="Z833">
        <v>0</v>
      </c>
      <c r="AA833">
        <v>0</v>
      </c>
      <c r="AB833">
        <v>0</v>
      </c>
      <c r="AC833">
        <v>2</v>
      </c>
      <c r="AD833">
        <v>1</v>
      </c>
      <c r="AE833">
        <v>0</v>
      </c>
      <c r="AF833">
        <v>0</v>
      </c>
      <c r="AG833">
        <v>3</v>
      </c>
      <c r="AH833">
        <v>1</v>
      </c>
      <c r="AI833">
        <v>1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0</v>
      </c>
      <c r="AR833">
        <v>0</v>
      </c>
      <c r="AS833">
        <v>0</v>
      </c>
      <c r="AT833">
        <v>0</v>
      </c>
      <c r="AU833">
        <v>0</v>
      </c>
      <c r="AV833">
        <v>0</v>
      </c>
      <c r="AW833">
        <v>0</v>
      </c>
      <c r="AX833">
        <f t="shared" si="26"/>
        <v>175</v>
      </c>
    </row>
    <row r="834" spans="1:50" ht="12.75">
      <c r="A834" t="s">
        <v>147</v>
      </c>
      <c r="B834">
        <v>-0.59865453073232</v>
      </c>
      <c r="C834">
        <v>0.560926037171289</v>
      </c>
      <c r="D834" s="1" t="s">
        <v>100</v>
      </c>
      <c r="E834">
        <v>60</v>
      </c>
      <c r="F834">
        <v>31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1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1</v>
      </c>
      <c r="AH834">
        <v>0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0</v>
      </c>
      <c r="AU834">
        <v>0</v>
      </c>
      <c r="AV834">
        <v>1</v>
      </c>
      <c r="AW834">
        <v>0</v>
      </c>
      <c r="AX834">
        <f t="shared" si="26"/>
        <v>94</v>
      </c>
    </row>
    <row r="835" spans="5:50" ht="12.75">
      <c r="E835">
        <f aca="true" t="shared" si="27" ref="E835:AX835">SUM(E821:E834)</f>
        <v>697</v>
      </c>
      <c r="F835">
        <f t="shared" si="27"/>
        <v>260</v>
      </c>
      <c r="G835">
        <f t="shared" si="27"/>
        <v>125</v>
      </c>
      <c r="H835">
        <f t="shared" si="27"/>
        <v>186</v>
      </c>
      <c r="I835">
        <f t="shared" si="27"/>
        <v>0</v>
      </c>
      <c r="J835">
        <f t="shared" si="27"/>
        <v>2</v>
      </c>
      <c r="K835">
        <f t="shared" si="27"/>
        <v>0</v>
      </c>
      <c r="L835">
        <f t="shared" si="27"/>
        <v>0</v>
      </c>
      <c r="M835">
        <f t="shared" si="27"/>
        <v>13</v>
      </c>
      <c r="N835">
        <f t="shared" si="27"/>
        <v>0</v>
      </c>
      <c r="O835">
        <f t="shared" si="27"/>
        <v>0</v>
      </c>
      <c r="P835">
        <f t="shared" si="27"/>
        <v>11</v>
      </c>
      <c r="Q835">
        <f t="shared" si="27"/>
        <v>4</v>
      </c>
      <c r="R835">
        <f t="shared" si="27"/>
        <v>0</v>
      </c>
      <c r="S835">
        <f t="shared" si="27"/>
        <v>0</v>
      </c>
      <c r="T835">
        <f t="shared" si="27"/>
        <v>0</v>
      </c>
      <c r="U835">
        <f t="shared" si="27"/>
        <v>0</v>
      </c>
      <c r="V835">
        <f t="shared" si="27"/>
        <v>5</v>
      </c>
      <c r="W835">
        <f t="shared" si="27"/>
        <v>26</v>
      </c>
      <c r="X835">
        <f t="shared" si="27"/>
        <v>11</v>
      </c>
      <c r="Y835">
        <f t="shared" si="27"/>
        <v>66</v>
      </c>
      <c r="Z835">
        <f t="shared" si="27"/>
        <v>0</v>
      </c>
      <c r="AA835">
        <f t="shared" si="27"/>
        <v>0</v>
      </c>
      <c r="AB835">
        <f t="shared" si="27"/>
        <v>3</v>
      </c>
      <c r="AC835">
        <f t="shared" si="27"/>
        <v>16</v>
      </c>
      <c r="AD835">
        <f t="shared" si="27"/>
        <v>1</v>
      </c>
      <c r="AE835">
        <f t="shared" si="27"/>
        <v>0</v>
      </c>
      <c r="AF835">
        <f t="shared" si="27"/>
        <v>13</v>
      </c>
      <c r="AG835">
        <f t="shared" si="27"/>
        <v>18</v>
      </c>
      <c r="AH835">
        <f t="shared" si="27"/>
        <v>24</v>
      </c>
      <c r="AI835">
        <f t="shared" si="27"/>
        <v>28</v>
      </c>
      <c r="AJ835">
        <f t="shared" si="27"/>
        <v>1</v>
      </c>
      <c r="AK835">
        <f t="shared" si="27"/>
        <v>0</v>
      </c>
      <c r="AL835">
        <f t="shared" si="27"/>
        <v>0</v>
      </c>
      <c r="AM835">
        <f t="shared" si="27"/>
        <v>0</v>
      </c>
      <c r="AN835">
        <f t="shared" si="27"/>
        <v>0</v>
      </c>
      <c r="AO835">
        <f t="shared" si="27"/>
        <v>0</v>
      </c>
      <c r="AP835">
        <f t="shared" si="27"/>
        <v>0</v>
      </c>
      <c r="AQ835">
        <f t="shared" si="27"/>
        <v>0</v>
      </c>
      <c r="AR835">
        <f t="shared" si="27"/>
        <v>0</v>
      </c>
      <c r="AS835">
        <f t="shared" si="27"/>
        <v>0</v>
      </c>
      <c r="AT835">
        <f t="shared" si="27"/>
        <v>0</v>
      </c>
      <c r="AU835">
        <f t="shared" si="27"/>
        <v>0</v>
      </c>
      <c r="AV835">
        <f t="shared" si="27"/>
        <v>1</v>
      </c>
      <c r="AW835">
        <f t="shared" si="27"/>
        <v>0</v>
      </c>
      <c r="AX835">
        <f t="shared" si="27"/>
        <v>1511</v>
      </c>
    </row>
    <row r="836" spans="5:49" ht="12.75">
      <c r="E836">
        <f aca="true" t="shared" si="28" ref="E836:AW836">E835/1511*100</f>
        <v>46.128391793514226</v>
      </c>
      <c r="F836">
        <f t="shared" si="28"/>
        <v>17.207147584381204</v>
      </c>
      <c r="G836">
        <f t="shared" si="28"/>
        <v>8.272667107875579</v>
      </c>
      <c r="H836">
        <f t="shared" si="28"/>
        <v>12.309728656518862</v>
      </c>
      <c r="I836">
        <f t="shared" si="28"/>
        <v>0</v>
      </c>
      <c r="J836">
        <f t="shared" si="28"/>
        <v>0.13236267372600927</v>
      </c>
      <c r="K836">
        <f t="shared" si="28"/>
        <v>0</v>
      </c>
      <c r="L836">
        <f t="shared" si="28"/>
        <v>0</v>
      </c>
      <c r="M836">
        <f t="shared" si="28"/>
        <v>0.8603573792190603</v>
      </c>
      <c r="N836">
        <f t="shared" si="28"/>
        <v>0</v>
      </c>
      <c r="O836">
        <f t="shared" si="28"/>
        <v>0</v>
      </c>
      <c r="P836">
        <f t="shared" si="28"/>
        <v>0.727994705493051</v>
      </c>
      <c r="Q836">
        <f t="shared" si="28"/>
        <v>0.26472534745201853</v>
      </c>
      <c r="R836">
        <f t="shared" si="28"/>
        <v>0</v>
      </c>
      <c r="S836">
        <f t="shared" si="28"/>
        <v>0</v>
      </c>
      <c r="T836">
        <f t="shared" si="28"/>
        <v>0</v>
      </c>
      <c r="U836">
        <f t="shared" si="28"/>
        <v>0</v>
      </c>
      <c r="V836">
        <f t="shared" si="28"/>
        <v>0.3309066843150232</v>
      </c>
      <c r="W836">
        <f t="shared" si="28"/>
        <v>1.7207147584381206</v>
      </c>
      <c r="X836">
        <f t="shared" si="28"/>
        <v>0.727994705493051</v>
      </c>
      <c r="Y836">
        <f t="shared" si="28"/>
        <v>4.367968232958306</v>
      </c>
      <c r="Z836">
        <f t="shared" si="28"/>
        <v>0</v>
      </c>
      <c r="AA836">
        <f t="shared" si="28"/>
        <v>0</v>
      </c>
      <c r="AB836">
        <f t="shared" si="28"/>
        <v>0.1985440105890139</v>
      </c>
      <c r="AC836">
        <f t="shared" si="28"/>
        <v>1.0589013898080741</v>
      </c>
      <c r="AD836">
        <f t="shared" si="28"/>
        <v>0.06618133686300463</v>
      </c>
      <c r="AE836">
        <f t="shared" si="28"/>
        <v>0</v>
      </c>
      <c r="AF836">
        <f t="shared" si="28"/>
        <v>0.8603573792190603</v>
      </c>
      <c r="AG836">
        <f t="shared" si="28"/>
        <v>1.1912640635340834</v>
      </c>
      <c r="AH836">
        <f t="shared" si="28"/>
        <v>1.588352084712111</v>
      </c>
      <c r="AI836">
        <f t="shared" si="28"/>
        <v>1.8530774321641297</v>
      </c>
      <c r="AJ836">
        <f t="shared" si="28"/>
        <v>0.06618133686300463</v>
      </c>
      <c r="AK836">
        <f t="shared" si="28"/>
        <v>0</v>
      </c>
      <c r="AL836">
        <f t="shared" si="28"/>
        <v>0</v>
      </c>
      <c r="AM836">
        <f t="shared" si="28"/>
        <v>0</v>
      </c>
      <c r="AN836">
        <f t="shared" si="28"/>
        <v>0</v>
      </c>
      <c r="AO836">
        <f t="shared" si="28"/>
        <v>0</v>
      </c>
      <c r="AP836">
        <f t="shared" si="28"/>
        <v>0</v>
      </c>
      <c r="AQ836">
        <f t="shared" si="28"/>
        <v>0</v>
      </c>
      <c r="AR836">
        <f t="shared" si="28"/>
        <v>0</v>
      </c>
      <c r="AS836">
        <f t="shared" si="28"/>
        <v>0</v>
      </c>
      <c r="AT836">
        <f t="shared" si="28"/>
        <v>0</v>
      </c>
      <c r="AU836">
        <f t="shared" si="28"/>
        <v>0</v>
      </c>
      <c r="AV836">
        <f t="shared" si="28"/>
        <v>0.06618133686300463</v>
      </c>
      <c r="AW836">
        <f t="shared" si="28"/>
        <v>0</v>
      </c>
    </row>
    <row r="838" spans="1:2" ht="12.75">
      <c r="A838" t="s">
        <v>58</v>
      </c>
      <c r="B838">
        <v>46.128391793514226</v>
      </c>
    </row>
    <row r="839" spans="1:2" ht="12.75">
      <c r="A839" t="s">
        <v>59</v>
      </c>
      <c r="B839">
        <v>17.207147584381204</v>
      </c>
    </row>
    <row r="840" spans="1:2" ht="12.75">
      <c r="A840" t="s">
        <v>61</v>
      </c>
      <c r="B840">
        <v>12.309728656518862</v>
      </c>
    </row>
    <row r="841" spans="1:2" ht="12.75">
      <c r="A841" t="s">
        <v>60</v>
      </c>
      <c r="B841">
        <v>8.272667107875579</v>
      </c>
    </row>
    <row r="842" spans="1:2" ht="12.75">
      <c r="A842" t="s">
        <v>124</v>
      </c>
      <c r="B842">
        <v>4.367968232958306</v>
      </c>
    </row>
    <row r="843" spans="1:2" ht="12.75">
      <c r="A843" t="s">
        <v>134</v>
      </c>
      <c r="B843">
        <v>1.8530774321641297</v>
      </c>
    </row>
    <row r="844" spans="1:2" ht="12.75">
      <c r="A844" t="s">
        <v>122</v>
      </c>
      <c r="B844">
        <v>1.7207147584381206</v>
      </c>
    </row>
    <row r="845" spans="1:2" ht="12.75">
      <c r="A845" t="s">
        <v>133</v>
      </c>
      <c r="B845">
        <v>1.588352084712111</v>
      </c>
    </row>
    <row r="846" spans="1:2" ht="12.75">
      <c r="A846" t="s">
        <v>132</v>
      </c>
      <c r="B846">
        <v>1.1912640635340834</v>
      </c>
    </row>
    <row r="847" spans="1:2" ht="12.75">
      <c r="A847" t="s">
        <v>128</v>
      </c>
      <c r="B847">
        <v>1.0589013898080741</v>
      </c>
    </row>
    <row r="848" spans="1:2" ht="12.75">
      <c r="A848" t="s">
        <v>112</v>
      </c>
      <c r="B848">
        <v>0.8603573792190603</v>
      </c>
    </row>
    <row r="849" spans="1:2" ht="12.75">
      <c r="A849" t="s">
        <v>131</v>
      </c>
      <c r="B849">
        <v>0.8603573792190603</v>
      </c>
    </row>
    <row r="850" spans="1:2" ht="12.75">
      <c r="A850" t="s">
        <v>115</v>
      </c>
      <c r="B850">
        <v>0.727994705493051</v>
      </c>
    </row>
    <row r="851" spans="1:2" ht="12.75">
      <c r="A851" t="s">
        <v>123</v>
      </c>
      <c r="B851">
        <v>0.727994705493051</v>
      </c>
    </row>
    <row r="852" spans="1:2" ht="12.75">
      <c r="A852" t="s">
        <v>121</v>
      </c>
      <c r="B852">
        <v>0.3309066843150232</v>
      </c>
    </row>
    <row r="853" spans="1:2" ht="12.75">
      <c r="A853" t="s">
        <v>116</v>
      </c>
      <c r="B853">
        <v>0.26472534745201853</v>
      </c>
    </row>
    <row r="854" spans="1:2" ht="12.75">
      <c r="A854" t="s">
        <v>127</v>
      </c>
      <c r="B854">
        <v>0.1985440105890139</v>
      </c>
    </row>
    <row r="855" spans="1:2" ht="12.75">
      <c r="A855" t="s">
        <v>109</v>
      </c>
      <c r="B855">
        <v>0.13236267372600927</v>
      </c>
    </row>
    <row r="856" spans="1:2" ht="12.75">
      <c r="A856" t="s">
        <v>129</v>
      </c>
      <c r="B856">
        <v>0.06618133686300463</v>
      </c>
    </row>
    <row r="857" spans="1:2" ht="12.75">
      <c r="A857" t="s">
        <v>135</v>
      </c>
      <c r="B857">
        <v>0.06618133686300463</v>
      </c>
    </row>
    <row r="858" spans="1:2" ht="12.75">
      <c r="A858" t="s">
        <v>95</v>
      </c>
      <c r="B858">
        <v>0.06618133686300463</v>
      </c>
    </row>
    <row r="859" spans="1:2" ht="12.75">
      <c r="A859" t="s">
        <v>108</v>
      </c>
      <c r="B859">
        <v>0</v>
      </c>
    </row>
    <row r="860" spans="1:2" ht="12.75">
      <c r="A860" t="s">
        <v>110</v>
      </c>
      <c r="B860">
        <v>0</v>
      </c>
    </row>
    <row r="861" spans="1:2" ht="12.75">
      <c r="A861" t="s">
        <v>111</v>
      </c>
      <c r="B861">
        <v>0</v>
      </c>
    </row>
    <row r="862" spans="1:2" ht="12.75">
      <c r="A862" t="s">
        <v>113</v>
      </c>
      <c r="B862">
        <v>0</v>
      </c>
    </row>
    <row r="863" spans="1:2" ht="12.75">
      <c r="A863" t="s">
        <v>114</v>
      </c>
      <c r="B863">
        <v>0</v>
      </c>
    </row>
    <row r="864" spans="1:2" ht="12.75">
      <c r="A864" t="s">
        <v>117</v>
      </c>
      <c r="B864">
        <v>0</v>
      </c>
    </row>
    <row r="865" spans="1:2" ht="12.75">
      <c r="A865" t="s">
        <v>118</v>
      </c>
      <c r="B865">
        <v>0</v>
      </c>
    </row>
    <row r="866" spans="1:2" ht="12.75">
      <c r="A866" t="s">
        <v>119</v>
      </c>
      <c r="B866">
        <v>0</v>
      </c>
    </row>
    <row r="867" spans="1:2" ht="12.75">
      <c r="A867" t="s">
        <v>120</v>
      </c>
      <c r="B867">
        <v>0</v>
      </c>
    </row>
    <row r="868" spans="1:2" ht="12.75">
      <c r="A868" t="s">
        <v>125</v>
      </c>
      <c r="B868">
        <v>0</v>
      </c>
    </row>
    <row r="869" spans="1:2" ht="12.75">
      <c r="A869" t="s">
        <v>126</v>
      </c>
      <c r="B869">
        <v>0</v>
      </c>
    </row>
    <row r="870" spans="1:2" ht="12.75">
      <c r="A870" t="s">
        <v>130</v>
      </c>
      <c r="B870">
        <v>0</v>
      </c>
    </row>
    <row r="871" spans="1:2" ht="12.75">
      <c r="A871" t="s">
        <v>136</v>
      </c>
      <c r="B871">
        <v>0</v>
      </c>
    </row>
    <row r="872" spans="1:2" ht="12.75">
      <c r="A872" t="s">
        <v>85</v>
      </c>
      <c r="B872">
        <v>0</v>
      </c>
    </row>
    <row r="873" spans="1:2" ht="12.75">
      <c r="A873" t="s">
        <v>86</v>
      </c>
      <c r="B873">
        <v>0</v>
      </c>
    </row>
    <row r="874" spans="1:2" ht="12.75">
      <c r="A874" t="s">
        <v>87</v>
      </c>
      <c r="B874">
        <v>0</v>
      </c>
    </row>
    <row r="875" spans="1:2" ht="12.75">
      <c r="A875" t="s">
        <v>88</v>
      </c>
      <c r="B875">
        <v>0</v>
      </c>
    </row>
    <row r="876" spans="1:2" ht="12.75">
      <c r="A876" t="s">
        <v>89</v>
      </c>
      <c r="B876">
        <v>0</v>
      </c>
    </row>
    <row r="877" spans="1:2" ht="12.75">
      <c r="A877" t="s">
        <v>90</v>
      </c>
      <c r="B877">
        <v>0</v>
      </c>
    </row>
    <row r="878" spans="1:2" ht="12.75">
      <c r="A878" t="s">
        <v>91</v>
      </c>
      <c r="B878">
        <v>0</v>
      </c>
    </row>
    <row r="879" spans="1:2" ht="12.75">
      <c r="A879" t="s">
        <v>92</v>
      </c>
      <c r="B879">
        <v>0</v>
      </c>
    </row>
    <row r="880" spans="1:2" ht="12.75">
      <c r="A880" t="s">
        <v>93</v>
      </c>
      <c r="B880">
        <v>0</v>
      </c>
    </row>
    <row r="881" spans="1:2" ht="12.75">
      <c r="A881" t="s">
        <v>94</v>
      </c>
      <c r="B881">
        <v>0</v>
      </c>
    </row>
    <row r="882" spans="1:2" ht="12.75">
      <c r="A882" t="s">
        <v>96</v>
      </c>
      <c r="B882">
        <v>0</v>
      </c>
    </row>
    <row r="884" ht="12.75">
      <c r="A884" t="s">
        <v>55</v>
      </c>
    </row>
    <row r="885" ht="12.75">
      <c r="A885" t="s">
        <v>56</v>
      </c>
    </row>
    <row r="886" ht="12.75">
      <c r="A886" t="s">
        <v>57</v>
      </c>
    </row>
    <row r="887" ht="12.75">
      <c r="A887" t="s">
        <v>97</v>
      </c>
    </row>
    <row r="888" ht="12.75">
      <c r="A888" t="s">
        <v>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Bonelli</dc:creator>
  <cp:keywords/>
  <dc:description/>
  <cp:lastModifiedBy>Mike Cormack</cp:lastModifiedBy>
  <dcterms:created xsi:type="dcterms:W3CDTF">2008-04-10T01:41:33Z</dcterms:created>
  <dcterms:modified xsi:type="dcterms:W3CDTF">2008-06-09T19:29:09Z</dcterms:modified>
  <cp:category/>
  <cp:version/>
  <cp:contentType/>
  <cp:contentStatus/>
</cp:coreProperties>
</file>