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36" yWindow="65296" windowWidth="20736" windowHeight="11760" tabRatio="572" activeTab="0"/>
  </bookViews>
  <sheets>
    <sheet name="A-Corals" sheetId="1" r:id="rId1"/>
    <sheet name="B-Foraminifera 0.5-2mm Fraction" sheetId="2" r:id="rId2"/>
    <sheet name="C-Foraminifera 125um Fraction" sheetId="3" r:id="rId3"/>
    <sheet name="D-Coralline algae" sheetId="4" r:id="rId4"/>
    <sheet name="E-Bryozoans" sheetId="5" r:id="rId5"/>
    <sheet name="F-Mollusks" sheetId="6" r:id="rId6"/>
  </sheets>
  <definedNames>
    <definedName name="_xlnm.Print_Titles" localSheetId="0">'A-Corals'!$3:$4</definedName>
  </definedNames>
  <calcPr fullCalcOnLoad="1"/>
</workbook>
</file>

<file path=xl/sharedStrings.xml><?xml version="1.0" encoding="utf-8"?>
<sst xmlns="http://schemas.openxmlformats.org/spreadsheetml/2006/main" count="409" uniqueCount="231">
  <si>
    <t>Miliolids</t>
  </si>
  <si>
    <t>Neogoniolithon fosliei</t>
  </si>
  <si>
    <t>Gastropoda</t>
  </si>
  <si>
    <t>Bivalvia</t>
  </si>
  <si>
    <t>Agglutinated taxa</t>
  </si>
  <si>
    <t>R</t>
  </si>
  <si>
    <t>F</t>
  </si>
  <si>
    <t>C</t>
  </si>
  <si>
    <t>A</t>
  </si>
  <si>
    <t>Hoeglundina elegans</t>
  </si>
  <si>
    <t>Hyalinea balthica</t>
  </si>
  <si>
    <t>Preservation</t>
  </si>
  <si>
    <t>P</t>
  </si>
  <si>
    <t>M</t>
  </si>
  <si>
    <t>Galaxea fascicularis</t>
  </si>
  <si>
    <t>Octocoral sclerites</t>
  </si>
  <si>
    <t>Seriatopora hystrix</t>
  </si>
  <si>
    <t>Agariciidae sp.1</t>
  </si>
  <si>
    <t>Agariciidae</t>
  </si>
  <si>
    <t>Goniopora planulata</t>
  </si>
  <si>
    <t>Pectiniidae sp.1</t>
  </si>
  <si>
    <t>Pectiniidae</t>
  </si>
  <si>
    <t>Pectiniidae sp.2</t>
  </si>
  <si>
    <t>Progyrosmilia vacua</t>
  </si>
  <si>
    <t>Fungiidae</t>
  </si>
  <si>
    <t>Pectiniidae sp.3</t>
  </si>
  <si>
    <t>Lepidosemicyclina polymorpha</t>
  </si>
  <si>
    <t xml:space="preserve">Amphistegina </t>
  </si>
  <si>
    <t xml:space="preserve">Operculina </t>
  </si>
  <si>
    <t xml:space="preserve">Sphaerogypsina </t>
  </si>
  <si>
    <t xml:space="preserve">Elphidium </t>
  </si>
  <si>
    <t xml:space="preserve">Nephrolepidina </t>
  </si>
  <si>
    <t xml:space="preserve">Miliolids </t>
  </si>
  <si>
    <t>Pseudotaberina malabarica</t>
  </si>
  <si>
    <t xml:space="preserve">Cycloclypeus </t>
  </si>
  <si>
    <t>Lepidosemicyclina bifida</t>
  </si>
  <si>
    <t>Cycloclypeus annulatus</t>
  </si>
  <si>
    <t>?</t>
  </si>
  <si>
    <t>Ostreoidae</t>
  </si>
  <si>
    <t>Total</t>
  </si>
  <si>
    <t xml:space="preserve">Planorbulinella </t>
  </si>
  <si>
    <t>Cerithiidae indet. sp.</t>
  </si>
  <si>
    <t xml:space="preserve">Pseudoamphiroa </t>
  </si>
  <si>
    <t xml:space="preserve">Sporolithon </t>
  </si>
  <si>
    <t>Bioclastic Sandstone</t>
  </si>
  <si>
    <t>Coral platestone</t>
  </si>
  <si>
    <t>Bioclastic sandstone</t>
  </si>
  <si>
    <t>Coral sheetstone</t>
  </si>
  <si>
    <t>Bryozoan species</t>
  </si>
  <si>
    <t>Colony form</t>
  </si>
  <si>
    <t>Stadion CC-1</t>
  </si>
  <si>
    <t>Stadion CC-2</t>
  </si>
  <si>
    <t>Taxon</t>
  </si>
  <si>
    <t>Bivalvia fragments indet.</t>
  </si>
  <si>
    <t>Gastropoda fragments indet.</t>
  </si>
  <si>
    <t>Turbinidae opercula</t>
  </si>
  <si>
    <t>Feeding strategy</t>
  </si>
  <si>
    <t>Chance of preservation</t>
  </si>
  <si>
    <t>+</t>
  </si>
  <si>
    <t>Foraminiferal packstone</t>
  </si>
  <si>
    <t>Larger benthic foraminifera species</t>
  </si>
  <si>
    <t>Small rotaliids</t>
  </si>
  <si>
    <t xml:space="preserve">% Planktonic/Benthic </t>
  </si>
  <si>
    <r>
      <rPr>
        <i/>
        <sz val="12"/>
        <color indexed="8"/>
        <rFont val="Times New Roman"/>
        <family val="0"/>
      </rPr>
      <t>Amphistegina</t>
    </r>
    <r>
      <rPr>
        <sz val="12"/>
        <color indexed="8"/>
        <rFont val="Times New Roman"/>
        <family val="0"/>
      </rPr>
      <t xml:space="preserve"> spp.</t>
    </r>
  </si>
  <si>
    <r>
      <rPr>
        <i/>
        <sz val="12"/>
        <color indexed="8"/>
        <rFont val="Times New Roman"/>
        <family val="0"/>
      </rPr>
      <t>Cibicidoides</t>
    </r>
    <r>
      <rPr>
        <sz val="12"/>
        <color indexed="8"/>
        <rFont val="Times New Roman"/>
        <family val="0"/>
      </rPr>
      <t xml:space="preserve"> spp.</t>
    </r>
  </si>
  <si>
    <r>
      <rPr>
        <i/>
        <sz val="12"/>
        <color indexed="8"/>
        <rFont val="Times New Roman"/>
        <family val="0"/>
      </rPr>
      <t>Elphidium</t>
    </r>
    <r>
      <rPr>
        <sz val="12"/>
        <color indexed="8"/>
        <rFont val="Times New Roman"/>
        <family val="0"/>
      </rPr>
      <t xml:space="preserve"> spp.</t>
    </r>
  </si>
  <si>
    <r>
      <rPr>
        <i/>
        <sz val="12"/>
        <color indexed="8"/>
        <rFont val="Times New Roman"/>
        <family val="0"/>
      </rPr>
      <t>Anomalinoides</t>
    </r>
    <r>
      <rPr>
        <sz val="12"/>
        <color indexed="8"/>
        <rFont val="Times New Roman"/>
        <family val="0"/>
      </rPr>
      <t xml:space="preserve"> sp.</t>
    </r>
  </si>
  <si>
    <r>
      <rPr>
        <i/>
        <sz val="12"/>
        <color indexed="8"/>
        <rFont val="Times New Roman"/>
        <family val="0"/>
      </rPr>
      <t>Lenticulina</t>
    </r>
    <r>
      <rPr>
        <sz val="12"/>
        <color indexed="8"/>
        <rFont val="Times New Roman"/>
        <family val="0"/>
      </rPr>
      <t xml:space="preserve"> spp.</t>
    </r>
  </si>
  <si>
    <r>
      <rPr>
        <i/>
        <sz val="12"/>
        <color indexed="8"/>
        <rFont val="Times New Roman"/>
        <family val="0"/>
      </rPr>
      <t>Operculina</t>
    </r>
    <r>
      <rPr>
        <sz val="12"/>
        <color indexed="8"/>
        <rFont val="Times New Roman"/>
        <family val="0"/>
      </rPr>
      <t xml:space="preserve"> spp.</t>
    </r>
  </si>
  <si>
    <r>
      <t>?</t>
    </r>
    <r>
      <rPr>
        <i/>
        <sz val="12"/>
        <color indexed="8"/>
        <rFont val="Times New Roman"/>
        <family val="0"/>
      </rPr>
      <t>Anodontia</t>
    </r>
    <r>
      <rPr>
        <sz val="12"/>
        <color indexed="8"/>
        <rFont val="Times New Roman"/>
        <family val="0"/>
      </rPr>
      <t xml:space="preserve"> (</t>
    </r>
    <r>
      <rPr>
        <i/>
        <sz val="12"/>
        <color indexed="8"/>
        <rFont val="Times New Roman"/>
        <family val="0"/>
      </rPr>
      <t>Pegophysema</t>
    </r>
    <r>
      <rPr>
        <sz val="12"/>
        <color indexed="8"/>
        <rFont val="Times New Roman"/>
        <family val="0"/>
      </rPr>
      <t>) sp.</t>
    </r>
  </si>
  <si>
    <r>
      <t xml:space="preserve">Lopha </t>
    </r>
    <r>
      <rPr>
        <sz val="12"/>
        <color indexed="8"/>
        <rFont val="Times New Roman"/>
        <family val="0"/>
      </rPr>
      <t>(fragments)</t>
    </r>
  </si>
  <si>
    <r>
      <rPr>
        <i/>
        <sz val="12"/>
        <color indexed="8"/>
        <rFont val="Times New Roman"/>
        <family val="0"/>
      </rPr>
      <t>Pecten</t>
    </r>
    <r>
      <rPr>
        <sz val="12"/>
        <color indexed="8"/>
        <rFont val="Times New Roman"/>
        <family val="0"/>
      </rPr>
      <t xml:space="preserve"> s.l. (fragments)</t>
    </r>
  </si>
  <si>
    <r>
      <t>?</t>
    </r>
    <r>
      <rPr>
        <i/>
        <sz val="12"/>
        <color indexed="8"/>
        <rFont val="Times New Roman"/>
        <family val="0"/>
      </rPr>
      <t>Angaria</t>
    </r>
    <r>
      <rPr>
        <sz val="12"/>
        <color indexed="8"/>
        <rFont val="Times New Roman"/>
        <family val="0"/>
      </rPr>
      <t xml:space="preserve"> sp.</t>
    </r>
  </si>
  <si>
    <r>
      <rPr>
        <i/>
        <sz val="12"/>
        <color indexed="8"/>
        <rFont val="Times New Roman"/>
        <family val="0"/>
      </rPr>
      <t>Astraea</t>
    </r>
    <r>
      <rPr>
        <sz val="12"/>
        <color indexed="8"/>
        <rFont val="Times New Roman"/>
        <family val="0"/>
      </rPr>
      <t xml:space="preserve"> sp.</t>
    </r>
  </si>
  <si>
    <r>
      <t>?</t>
    </r>
    <r>
      <rPr>
        <i/>
        <sz val="12"/>
        <color indexed="8"/>
        <rFont val="Times New Roman"/>
        <family val="0"/>
      </rPr>
      <t>Bothropoma</t>
    </r>
    <r>
      <rPr>
        <sz val="12"/>
        <color indexed="8"/>
        <rFont val="Times New Roman"/>
        <family val="0"/>
      </rPr>
      <t xml:space="preserve"> sp.</t>
    </r>
  </si>
  <si>
    <r>
      <rPr>
        <sz val="12"/>
        <color indexed="8"/>
        <rFont val="Times New Roman"/>
        <family val="0"/>
      </rPr>
      <t>?</t>
    </r>
    <r>
      <rPr>
        <i/>
        <sz val="12"/>
        <color indexed="8"/>
        <rFont val="Times New Roman"/>
        <family val="0"/>
      </rPr>
      <t>Calliostoma</t>
    </r>
    <r>
      <rPr>
        <sz val="12"/>
        <color indexed="8"/>
        <rFont val="Times New Roman"/>
        <family val="0"/>
      </rPr>
      <t xml:space="preserve"> sp.</t>
    </r>
  </si>
  <si>
    <r>
      <rPr>
        <sz val="12"/>
        <color indexed="8"/>
        <rFont val="Times New Roman"/>
        <family val="0"/>
      </rPr>
      <t>?</t>
    </r>
    <r>
      <rPr>
        <i/>
        <sz val="12"/>
        <color indexed="8"/>
        <rFont val="Times New Roman"/>
        <family val="0"/>
      </rPr>
      <t xml:space="preserve">Euchelus </t>
    </r>
    <r>
      <rPr>
        <sz val="12"/>
        <color indexed="8"/>
        <rFont val="Times New Roman"/>
        <family val="0"/>
      </rPr>
      <t xml:space="preserve">sp. </t>
    </r>
  </si>
  <si>
    <r>
      <rPr>
        <sz val="12"/>
        <color indexed="8"/>
        <rFont val="Times New Roman"/>
        <family val="0"/>
      </rPr>
      <t>?</t>
    </r>
    <r>
      <rPr>
        <i/>
        <sz val="12"/>
        <color indexed="8"/>
        <rFont val="Times New Roman"/>
        <family val="0"/>
      </rPr>
      <t xml:space="preserve">Finella </t>
    </r>
    <r>
      <rPr>
        <sz val="12"/>
        <color indexed="8"/>
        <rFont val="Times New Roman"/>
        <family val="0"/>
      </rPr>
      <t>sp.</t>
    </r>
  </si>
  <si>
    <r>
      <rPr>
        <sz val="12"/>
        <color indexed="8"/>
        <rFont val="Times New Roman"/>
        <family val="0"/>
      </rPr>
      <t>?</t>
    </r>
    <r>
      <rPr>
        <i/>
        <sz val="12"/>
        <color indexed="8"/>
        <rFont val="Times New Roman"/>
        <family val="0"/>
      </rPr>
      <t>Iravadia</t>
    </r>
    <r>
      <rPr>
        <sz val="12"/>
        <color indexed="8"/>
        <rFont val="Times New Roman"/>
        <family val="0"/>
      </rPr>
      <t xml:space="preserve"> sp.</t>
    </r>
  </si>
  <si>
    <r>
      <rPr>
        <i/>
        <sz val="12"/>
        <color indexed="8"/>
        <rFont val="Times New Roman"/>
        <family val="0"/>
      </rPr>
      <t>Rissoina</t>
    </r>
    <r>
      <rPr>
        <sz val="12"/>
        <color indexed="8"/>
        <rFont val="Times New Roman"/>
        <family val="0"/>
      </rPr>
      <t xml:space="preserve"> s.l. sp.</t>
    </r>
  </si>
  <si>
    <r>
      <t>?</t>
    </r>
    <r>
      <rPr>
        <i/>
        <sz val="12"/>
        <color indexed="8"/>
        <rFont val="Times New Roman"/>
        <family val="0"/>
      </rPr>
      <t>Siliquaria</t>
    </r>
  </si>
  <si>
    <r>
      <rPr>
        <i/>
        <sz val="12"/>
        <color indexed="8"/>
        <rFont val="Times New Roman"/>
        <family val="0"/>
      </rPr>
      <t>Triphora</t>
    </r>
    <r>
      <rPr>
        <sz val="12"/>
        <color indexed="8"/>
        <rFont val="Times New Roman"/>
        <family val="0"/>
      </rPr>
      <t xml:space="preserve"> s.l.</t>
    </r>
  </si>
  <si>
    <r>
      <t>?</t>
    </r>
    <r>
      <rPr>
        <i/>
        <sz val="12"/>
        <color indexed="8"/>
        <rFont val="Times New Roman"/>
        <family val="0"/>
      </rPr>
      <t>Clanculus</t>
    </r>
    <r>
      <rPr>
        <sz val="12"/>
        <color indexed="8"/>
        <rFont val="Times New Roman"/>
        <family val="0"/>
      </rPr>
      <t>/</t>
    </r>
    <r>
      <rPr>
        <i/>
        <sz val="12"/>
        <color indexed="8"/>
        <rFont val="Times New Roman"/>
        <family val="0"/>
      </rPr>
      <t>Euchelus</t>
    </r>
    <r>
      <rPr>
        <sz val="12"/>
        <color indexed="8"/>
        <rFont val="Times New Roman"/>
        <family val="0"/>
      </rPr>
      <t xml:space="preserve"> sp. </t>
    </r>
  </si>
  <si>
    <r>
      <rPr>
        <i/>
        <sz val="12"/>
        <color indexed="8"/>
        <rFont val="Times New Roman"/>
        <family val="0"/>
      </rPr>
      <t>Turbonilla</t>
    </r>
    <r>
      <rPr>
        <sz val="12"/>
        <color indexed="8"/>
        <rFont val="Times New Roman"/>
        <family val="0"/>
      </rPr>
      <t xml:space="preserve"> s.l.</t>
    </r>
  </si>
  <si>
    <r>
      <rPr>
        <i/>
        <sz val="12"/>
        <color indexed="8"/>
        <rFont val="Times New Roman"/>
        <family val="0"/>
      </rPr>
      <t>Turritella</t>
    </r>
    <r>
      <rPr>
        <sz val="12"/>
        <color indexed="8"/>
        <rFont val="Times New Roman"/>
        <family val="0"/>
      </rPr>
      <t xml:space="preserve"> s.l.</t>
    </r>
  </si>
  <si>
    <t>Foraminifera species</t>
  </si>
  <si>
    <t>Mollusk species</t>
  </si>
  <si>
    <t>Geniculate fragments</t>
  </si>
  <si>
    <t xml:space="preserve">Indetermined </t>
  </si>
  <si>
    <t xml:space="preserve">Thin laminar </t>
  </si>
  <si>
    <t>EN / FA</t>
  </si>
  <si>
    <t>EN</t>
  </si>
  <si>
    <t>EN / FA / R</t>
  </si>
  <si>
    <t>R / EN</t>
  </si>
  <si>
    <r>
      <rPr>
        <b/>
        <sz val="12"/>
        <color indexed="8"/>
        <rFont val="Times New Roman"/>
        <family val="0"/>
      </rPr>
      <t>Appendix D</t>
    </r>
    <r>
      <rPr>
        <sz val="12"/>
        <color indexed="8"/>
        <rFont val="Times New Roman"/>
        <family val="0"/>
      </rPr>
      <t>— Percentages of abundance of coralline algae species per facies in the Stadion coral carbonates. Encrusting = EN; Rhodolith = R; Foralgalith = FA</t>
    </r>
  </si>
  <si>
    <t>Growth form</t>
  </si>
  <si>
    <t>Coralline algae species</t>
  </si>
  <si>
    <r>
      <rPr>
        <i/>
        <sz val="12"/>
        <color indexed="8"/>
        <rFont val="Times New Roman"/>
        <family val="0"/>
      </rPr>
      <t>Neogoniolithon</t>
    </r>
    <r>
      <rPr>
        <sz val="12"/>
        <color indexed="8"/>
        <rFont val="Times New Roman"/>
        <family val="0"/>
      </rPr>
      <t xml:space="preserve"> sp.</t>
    </r>
  </si>
  <si>
    <r>
      <rPr>
        <i/>
        <sz val="12"/>
        <color indexed="8"/>
        <rFont val="Times New Roman"/>
        <family val="0"/>
      </rPr>
      <t>Lithoporella</t>
    </r>
    <r>
      <rPr>
        <sz val="12"/>
        <color indexed="8"/>
        <rFont val="Times New Roman"/>
        <family val="0"/>
      </rPr>
      <t xml:space="preserve"> sp.</t>
    </r>
  </si>
  <si>
    <r>
      <rPr>
        <i/>
        <sz val="12"/>
        <color indexed="8"/>
        <rFont val="Times New Roman"/>
        <family val="0"/>
      </rPr>
      <t>Hydrolithon</t>
    </r>
    <r>
      <rPr>
        <sz val="12"/>
        <color indexed="8"/>
        <rFont val="Times New Roman"/>
        <family val="0"/>
      </rPr>
      <t xml:space="preserve"> sp.1</t>
    </r>
  </si>
  <si>
    <r>
      <rPr>
        <i/>
        <sz val="12"/>
        <color indexed="8"/>
        <rFont val="Times New Roman"/>
        <family val="0"/>
      </rPr>
      <t>Hydrolithon</t>
    </r>
    <r>
      <rPr>
        <sz val="12"/>
        <color indexed="8"/>
        <rFont val="Times New Roman"/>
        <family val="0"/>
      </rPr>
      <t xml:space="preserve"> sp.2</t>
    </r>
  </si>
  <si>
    <t>Diverse indetermined</t>
  </si>
  <si>
    <t>Acroporidae</t>
  </si>
  <si>
    <t>Caryophylliidae</t>
  </si>
  <si>
    <t>Dendrophylliidae</t>
  </si>
  <si>
    <t>Lobophylliidae</t>
  </si>
  <si>
    <t>Meandrinidae</t>
  </si>
  <si>
    <t>Merulinidae</t>
  </si>
  <si>
    <t>Oculiniidae</t>
  </si>
  <si>
    <t>Pocilloporidae</t>
  </si>
  <si>
    <t>Poritidae</t>
  </si>
  <si>
    <t>Siderastreidae</t>
  </si>
  <si>
    <t>Hand specimens</t>
  </si>
  <si>
    <t>Ramose</t>
  </si>
  <si>
    <t>Thin-platy</t>
  </si>
  <si>
    <t>Small massive</t>
  </si>
  <si>
    <t>Thin-platy / Platy-tabular</t>
  </si>
  <si>
    <t>Solitary</t>
  </si>
  <si>
    <t>Free-living</t>
  </si>
  <si>
    <t>Platy-tabular</t>
  </si>
  <si>
    <t>Phacelloid</t>
  </si>
  <si>
    <t>Ramose / Encrusting</t>
  </si>
  <si>
    <t>Coral species</t>
  </si>
  <si>
    <t>ALCYONACEA</t>
  </si>
  <si>
    <t>HYDROZOA</t>
  </si>
  <si>
    <t>SCLERACTINIA</t>
  </si>
  <si>
    <t>Chemosymbiotic detritus feeder</t>
  </si>
  <si>
    <t>Suspension feeder</t>
  </si>
  <si>
    <t>Herbivore</t>
  </si>
  <si>
    <t>Browsing carnivore</t>
  </si>
  <si>
    <t xml:space="preserve"> Parasite on sponges</t>
  </si>
  <si>
    <t xml:space="preserve"> Parasite on sponges / Suspension feeder</t>
  </si>
  <si>
    <r>
      <rPr>
        <b/>
        <sz val="12"/>
        <color indexed="8"/>
        <rFont val="Times New Roman"/>
        <family val="0"/>
      </rPr>
      <t>Appendix F</t>
    </r>
    <r>
      <rPr>
        <sz val="12"/>
        <color indexed="8"/>
        <rFont val="Times New Roman"/>
        <family val="0"/>
      </rPr>
      <t xml:space="preserve">— Abundances of mollusks species and their feeding strategies in the Stadion coral carbonates. Data presented in number of specimens or fragments per facies. Mollusks with calcitic or partially calcitic shells with better chance of preservation = +. </t>
    </r>
  </si>
  <si>
    <r>
      <rPr>
        <i/>
        <sz val="12"/>
        <color indexed="8"/>
        <rFont val="Times New Roman"/>
        <family val="0"/>
      </rPr>
      <t>Acropora aspera</t>
    </r>
    <r>
      <rPr>
        <sz val="12"/>
        <color indexed="8"/>
        <rFont val="Times New Roman"/>
        <family val="0"/>
      </rPr>
      <t xml:space="preserve"> group</t>
    </r>
  </si>
  <si>
    <r>
      <rPr>
        <i/>
        <sz val="12"/>
        <color indexed="8"/>
        <rFont val="Times New Roman"/>
        <family val="0"/>
      </rPr>
      <t>Acropora elegans</t>
    </r>
    <r>
      <rPr>
        <sz val="12"/>
        <color indexed="8"/>
        <rFont val="Times New Roman"/>
        <family val="0"/>
      </rPr>
      <t xml:space="preserve"> group</t>
    </r>
  </si>
  <si>
    <r>
      <rPr>
        <i/>
        <sz val="12"/>
        <color indexed="8"/>
        <rFont val="Times New Roman"/>
        <family val="0"/>
      </rPr>
      <t>Alveopora</t>
    </r>
    <r>
      <rPr>
        <sz val="12"/>
        <color indexed="8"/>
        <rFont val="Times New Roman"/>
        <family val="0"/>
      </rPr>
      <t xml:space="preserve"> sp.1</t>
    </r>
  </si>
  <si>
    <r>
      <rPr>
        <i/>
        <sz val="12"/>
        <color indexed="8"/>
        <rFont val="Times New Roman"/>
        <family val="0"/>
      </rPr>
      <t>Astreopora</t>
    </r>
    <r>
      <rPr>
        <sz val="12"/>
        <color indexed="8"/>
        <rFont val="Times New Roman"/>
        <family val="0"/>
      </rPr>
      <t xml:space="preserve"> sp.1</t>
    </r>
  </si>
  <si>
    <r>
      <rPr>
        <i/>
        <sz val="12"/>
        <color indexed="8"/>
        <rFont val="Times New Roman"/>
        <family val="0"/>
      </rPr>
      <t>Astreopora</t>
    </r>
    <r>
      <rPr>
        <sz val="12"/>
        <color indexed="8"/>
        <rFont val="Times New Roman"/>
        <family val="0"/>
      </rPr>
      <t xml:space="preserve"> sp.2</t>
    </r>
  </si>
  <si>
    <r>
      <rPr>
        <i/>
        <sz val="12"/>
        <color indexed="8"/>
        <rFont val="Times New Roman"/>
        <family val="0"/>
      </rPr>
      <t>Astreopora</t>
    </r>
    <r>
      <rPr>
        <sz val="12"/>
        <color indexed="8"/>
        <rFont val="Times New Roman"/>
        <family val="0"/>
      </rPr>
      <t xml:space="preserve"> sp.3</t>
    </r>
  </si>
  <si>
    <r>
      <rPr>
        <i/>
        <sz val="12"/>
        <color indexed="8"/>
        <rFont val="Times New Roman"/>
        <family val="0"/>
      </rPr>
      <t>Montipora</t>
    </r>
    <r>
      <rPr>
        <sz val="12"/>
        <color indexed="8"/>
        <rFont val="Times New Roman"/>
        <family val="0"/>
      </rPr>
      <t xml:space="preserve"> cf. </t>
    </r>
    <r>
      <rPr>
        <i/>
        <sz val="12"/>
        <color indexed="8"/>
        <rFont val="Times New Roman"/>
        <family val="0"/>
      </rPr>
      <t>venosa</t>
    </r>
  </si>
  <si>
    <r>
      <rPr>
        <i/>
        <sz val="12"/>
        <color indexed="8"/>
        <rFont val="Times New Roman"/>
        <family val="0"/>
      </rPr>
      <t>Gardineroseris</t>
    </r>
    <r>
      <rPr>
        <sz val="12"/>
        <color indexed="8"/>
        <rFont val="Times New Roman"/>
        <family val="0"/>
      </rPr>
      <t xml:space="preserve"> sp.1</t>
    </r>
  </si>
  <si>
    <r>
      <rPr>
        <i/>
        <sz val="12"/>
        <color indexed="8"/>
        <rFont val="Times New Roman"/>
        <family val="0"/>
      </rPr>
      <t>Leptoseris</t>
    </r>
    <r>
      <rPr>
        <sz val="12"/>
        <color indexed="8"/>
        <rFont val="Times New Roman"/>
        <family val="0"/>
      </rPr>
      <t xml:space="preserve"> sp.1</t>
    </r>
  </si>
  <si>
    <r>
      <rPr>
        <i/>
        <sz val="12"/>
        <color indexed="8"/>
        <rFont val="Times New Roman"/>
        <family val="0"/>
      </rPr>
      <t>Leptoseris</t>
    </r>
    <r>
      <rPr>
        <sz val="12"/>
        <color indexed="8"/>
        <rFont val="Times New Roman"/>
        <family val="0"/>
      </rPr>
      <t xml:space="preserve"> aff. </t>
    </r>
    <r>
      <rPr>
        <i/>
        <sz val="12"/>
        <color indexed="8"/>
        <rFont val="Times New Roman"/>
        <family val="0"/>
      </rPr>
      <t>explanata</t>
    </r>
  </si>
  <si>
    <r>
      <rPr>
        <i/>
        <sz val="12"/>
        <color indexed="8"/>
        <rFont val="Times New Roman"/>
        <family val="0"/>
      </rPr>
      <t>Leptoseris</t>
    </r>
    <r>
      <rPr>
        <sz val="12"/>
        <color indexed="8"/>
        <rFont val="Times New Roman"/>
        <family val="0"/>
      </rPr>
      <t xml:space="preserve"> aff. </t>
    </r>
    <r>
      <rPr>
        <i/>
        <sz val="12"/>
        <color indexed="8"/>
        <rFont val="Times New Roman"/>
        <family val="0"/>
      </rPr>
      <t>gardineri</t>
    </r>
  </si>
  <si>
    <r>
      <rPr>
        <i/>
        <sz val="12"/>
        <color indexed="8"/>
        <rFont val="Times New Roman"/>
        <family val="0"/>
      </rPr>
      <t>Leptoseris</t>
    </r>
    <r>
      <rPr>
        <sz val="12"/>
        <color indexed="8"/>
        <rFont val="Times New Roman"/>
        <family val="0"/>
      </rPr>
      <t xml:space="preserve"> aff.</t>
    </r>
    <r>
      <rPr>
        <i/>
        <sz val="12"/>
        <color indexed="8"/>
        <rFont val="Times New Roman"/>
        <family val="0"/>
      </rPr>
      <t xml:space="preserve"> hawaiiensis</t>
    </r>
  </si>
  <si>
    <r>
      <rPr>
        <i/>
        <sz val="12"/>
        <color indexed="8"/>
        <rFont val="Times New Roman"/>
        <family val="0"/>
      </rPr>
      <t>Leptoseris</t>
    </r>
    <r>
      <rPr>
        <sz val="12"/>
        <color indexed="8"/>
        <rFont val="Times New Roman"/>
        <family val="0"/>
      </rPr>
      <t xml:space="preserve"> aff.</t>
    </r>
    <r>
      <rPr>
        <i/>
        <sz val="12"/>
        <color indexed="8"/>
        <rFont val="Times New Roman"/>
        <family val="0"/>
      </rPr>
      <t xml:space="preserve"> papyracea</t>
    </r>
  </si>
  <si>
    <r>
      <rPr>
        <i/>
        <sz val="12"/>
        <color indexed="8"/>
        <rFont val="Times New Roman"/>
        <family val="0"/>
      </rPr>
      <t>Leptoseris</t>
    </r>
    <r>
      <rPr>
        <sz val="12"/>
        <color indexed="8"/>
        <rFont val="Times New Roman"/>
        <family val="0"/>
      </rPr>
      <t xml:space="preserve"> sp.7</t>
    </r>
  </si>
  <si>
    <r>
      <rPr>
        <i/>
        <sz val="12"/>
        <color indexed="8"/>
        <rFont val="Times New Roman"/>
        <family val="0"/>
      </rPr>
      <t>Leptoseris</t>
    </r>
    <r>
      <rPr>
        <sz val="12"/>
        <color indexed="8"/>
        <rFont val="Times New Roman"/>
        <family val="0"/>
      </rPr>
      <t xml:space="preserve"> sp.8</t>
    </r>
  </si>
  <si>
    <r>
      <rPr>
        <i/>
        <sz val="12"/>
        <color indexed="8"/>
        <rFont val="Times New Roman"/>
        <family val="0"/>
      </rPr>
      <t>Leptoseris</t>
    </r>
    <r>
      <rPr>
        <sz val="12"/>
        <color indexed="8"/>
        <rFont val="Times New Roman"/>
        <family val="0"/>
      </rPr>
      <t xml:space="preserve"> sp.9</t>
    </r>
  </si>
  <si>
    <r>
      <rPr>
        <i/>
        <sz val="12"/>
        <color indexed="8"/>
        <rFont val="Times New Roman"/>
        <family val="0"/>
      </rPr>
      <t>Leptoseris</t>
    </r>
    <r>
      <rPr>
        <sz val="12"/>
        <color indexed="8"/>
        <rFont val="Times New Roman"/>
        <family val="0"/>
      </rPr>
      <t xml:space="preserve"> sp.10</t>
    </r>
  </si>
  <si>
    <r>
      <rPr>
        <i/>
        <sz val="12"/>
        <color indexed="8"/>
        <rFont val="Times New Roman"/>
        <family val="0"/>
      </rPr>
      <t>Pavona</t>
    </r>
    <r>
      <rPr>
        <sz val="12"/>
        <color indexed="8"/>
        <rFont val="Times New Roman"/>
        <family val="0"/>
      </rPr>
      <t xml:space="preserve"> sp.1</t>
    </r>
  </si>
  <si>
    <r>
      <rPr>
        <i/>
        <sz val="12"/>
        <color indexed="8"/>
        <rFont val="Times New Roman"/>
        <family val="0"/>
      </rPr>
      <t xml:space="preserve">Pavona </t>
    </r>
    <r>
      <rPr>
        <sz val="12"/>
        <color indexed="8"/>
        <rFont val="Times New Roman"/>
        <family val="0"/>
      </rPr>
      <t>aff.</t>
    </r>
    <r>
      <rPr>
        <i/>
        <sz val="12"/>
        <color indexed="8"/>
        <rFont val="Times New Roman"/>
        <family val="0"/>
      </rPr>
      <t xml:space="preserve"> varians</t>
    </r>
  </si>
  <si>
    <r>
      <rPr>
        <i/>
        <sz val="12"/>
        <color indexed="8"/>
        <rFont val="Times New Roman"/>
        <family val="0"/>
      </rPr>
      <t>Paracyathus</t>
    </r>
    <r>
      <rPr>
        <sz val="12"/>
        <color indexed="8"/>
        <rFont val="Times New Roman"/>
        <family val="0"/>
      </rPr>
      <t xml:space="preserve"> sp.1</t>
    </r>
  </si>
  <si>
    <r>
      <rPr>
        <i/>
        <sz val="12"/>
        <color indexed="8"/>
        <rFont val="Times New Roman"/>
        <family val="0"/>
      </rPr>
      <t>Turbinaria</t>
    </r>
    <r>
      <rPr>
        <sz val="12"/>
        <color indexed="8"/>
        <rFont val="Times New Roman"/>
        <family val="0"/>
      </rPr>
      <t xml:space="preserve"> sp.1</t>
    </r>
  </si>
  <si>
    <r>
      <rPr>
        <i/>
        <sz val="12"/>
        <color indexed="8"/>
        <rFont val="Times New Roman"/>
        <family val="0"/>
      </rPr>
      <t>Cycloseris</t>
    </r>
    <r>
      <rPr>
        <sz val="12"/>
        <color indexed="8"/>
        <rFont val="Times New Roman"/>
        <family val="0"/>
      </rPr>
      <t xml:space="preserve"> cf. </t>
    </r>
    <r>
      <rPr>
        <i/>
        <sz val="12"/>
        <color indexed="8"/>
        <rFont val="Times New Roman"/>
        <family val="0"/>
      </rPr>
      <t>sinensis</t>
    </r>
  </si>
  <si>
    <r>
      <rPr>
        <i/>
        <sz val="12"/>
        <color indexed="8"/>
        <rFont val="Times New Roman"/>
        <family val="0"/>
      </rPr>
      <t>Lithophyllon</t>
    </r>
    <r>
      <rPr>
        <sz val="12"/>
        <color indexed="8"/>
        <rFont val="Times New Roman"/>
        <family val="0"/>
      </rPr>
      <t xml:space="preserve"> sp.1</t>
    </r>
  </si>
  <si>
    <r>
      <rPr>
        <i/>
        <sz val="12"/>
        <color indexed="8"/>
        <rFont val="Times New Roman"/>
        <family val="0"/>
      </rPr>
      <t>Podabacia</t>
    </r>
    <r>
      <rPr>
        <sz val="12"/>
        <color indexed="8"/>
        <rFont val="Times New Roman"/>
        <family val="0"/>
      </rPr>
      <t xml:space="preserve"> sp.1</t>
    </r>
  </si>
  <si>
    <r>
      <rPr>
        <i/>
        <sz val="12"/>
        <color indexed="8"/>
        <rFont val="Times New Roman"/>
        <family val="0"/>
      </rPr>
      <t>Acanthastrea</t>
    </r>
    <r>
      <rPr>
        <sz val="12"/>
        <color indexed="8"/>
        <rFont val="Times New Roman"/>
        <family val="0"/>
      </rPr>
      <t xml:space="preserve"> sp.</t>
    </r>
  </si>
  <si>
    <r>
      <rPr>
        <i/>
        <sz val="12"/>
        <color indexed="8"/>
        <rFont val="Times New Roman"/>
        <family val="0"/>
      </rPr>
      <t>Cynarina</t>
    </r>
    <r>
      <rPr>
        <sz val="12"/>
        <color indexed="8"/>
        <rFont val="Times New Roman"/>
        <family val="0"/>
      </rPr>
      <t xml:space="preserve"> sp.</t>
    </r>
  </si>
  <si>
    <r>
      <rPr>
        <i/>
        <sz val="12"/>
        <color indexed="8"/>
        <rFont val="Times New Roman"/>
        <family val="0"/>
      </rPr>
      <t>Lobophyllia</t>
    </r>
    <r>
      <rPr>
        <sz val="12"/>
        <color indexed="8"/>
        <rFont val="Times New Roman"/>
        <family val="0"/>
      </rPr>
      <t xml:space="preserve"> sp.1</t>
    </r>
  </si>
  <si>
    <r>
      <rPr>
        <i/>
        <sz val="12"/>
        <color indexed="8"/>
        <rFont val="Times New Roman"/>
        <family val="0"/>
      </rPr>
      <t xml:space="preserve">Scolymia </t>
    </r>
    <r>
      <rPr>
        <sz val="12"/>
        <color indexed="8"/>
        <rFont val="Times New Roman"/>
        <family val="0"/>
      </rPr>
      <t xml:space="preserve">aff. </t>
    </r>
    <r>
      <rPr>
        <i/>
        <sz val="12"/>
        <color indexed="8"/>
        <rFont val="Times New Roman"/>
        <family val="0"/>
      </rPr>
      <t>vitiensis</t>
    </r>
  </si>
  <si>
    <r>
      <rPr>
        <i/>
        <sz val="12"/>
        <color indexed="8"/>
        <rFont val="Times New Roman"/>
        <family val="0"/>
      </rPr>
      <t>Symphyllia</t>
    </r>
    <r>
      <rPr>
        <sz val="12"/>
        <color indexed="8"/>
        <rFont val="Times New Roman"/>
        <family val="0"/>
      </rPr>
      <t xml:space="preserve"> cf. </t>
    </r>
    <r>
      <rPr>
        <i/>
        <sz val="12"/>
        <color indexed="8"/>
        <rFont val="Times New Roman"/>
        <family val="0"/>
      </rPr>
      <t>recta</t>
    </r>
  </si>
  <si>
    <r>
      <rPr>
        <i/>
        <sz val="12"/>
        <color indexed="8"/>
        <rFont val="Times New Roman"/>
        <family val="0"/>
      </rPr>
      <t>Progyrosmilia</t>
    </r>
    <r>
      <rPr>
        <sz val="12"/>
        <color indexed="8"/>
        <rFont val="Times New Roman"/>
        <family val="0"/>
      </rPr>
      <t xml:space="preserve"> sp.2</t>
    </r>
  </si>
  <si>
    <r>
      <rPr>
        <i/>
        <sz val="12"/>
        <color indexed="8"/>
        <rFont val="Times New Roman"/>
        <family val="0"/>
      </rPr>
      <t>Caulastrea</t>
    </r>
    <r>
      <rPr>
        <sz val="12"/>
        <color indexed="8"/>
        <rFont val="Times New Roman"/>
        <family val="0"/>
      </rPr>
      <t xml:space="preserve"> sp.1</t>
    </r>
  </si>
  <si>
    <r>
      <rPr>
        <i/>
        <sz val="12"/>
        <color indexed="8"/>
        <rFont val="Times New Roman"/>
        <family val="0"/>
      </rPr>
      <t>Caulastrea</t>
    </r>
    <r>
      <rPr>
        <sz val="12"/>
        <color indexed="8"/>
        <rFont val="Times New Roman"/>
        <family val="0"/>
      </rPr>
      <t xml:space="preserve"> sp.2</t>
    </r>
  </si>
  <si>
    <r>
      <rPr>
        <i/>
        <sz val="12"/>
        <color indexed="8"/>
        <rFont val="Times New Roman"/>
        <family val="0"/>
      </rPr>
      <t>Cyphastrea</t>
    </r>
    <r>
      <rPr>
        <sz val="12"/>
        <color indexed="8"/>
        <rFont val="Times New Roman"/>
        <family val="0"/>
      </rPr>
      <t xml:space="preserve"> sp.1</t>
    </r>
  </si>
  <si>
    <r>
      <rPr>
        <i/>
        <sz val="12"/>
        <color indexed="8"/>
        <rFont val="Times New Roman"/>
        <family val="0"/>
      </rPr>
      <t>Cyphastrea</t>
    </r>
    <r>
      <rPr>
        <sz val="12"/>
        <color indexed="8"/>
        <rFont val="Times New Roman"/>
        <family val="0"/>
      </rPr>
      <t xml:space="preserve"> sp.2</t>
    </r>
  </si>
  <si>
    <r>
      <rPr>
        <i/>
        <sz val="12"/>
        <color indexed="8"/>
        <rFont val="Times New Roman"/>
        <family val="0"/>
      </rPr>
      <t>Cyphastrea</t>
    </r>
    <r>
      <rPr>
        <sz val="12"/>
        <color indexed="8"/>
        <rFont val="Times New Roman"/>
        <family val="0"/>
      </rPr>
      <t xml:space="preserve"> sp.3</t>
    </r>
  </si>
  <si>
    <r>
      <t xml:space="preserve">Dipsastraea </t>
    </r>
    <r>
      <rPr>
        <sz val="12"/>
        <color indexed="8"/>
        <rFont val="Times New Roman"/>
        <family val="0"/>
      </rPr>
      <t>sp.</t>
    </r>
  </si>
  <si>
    <r>
      <rPr>
        <i/>
        <sz val="12"/>
        <color indexed="8"/>
        <rFont val="Times New Roman"/>
        <family val="0"/>
      </rPr>
      <t>Echinopora</t>
    </r>
    <r>
      <rPr>
        <sz val="12"/>
        <color indexed="8"/>
        <rFont val="Times New Roman"/>
        <family val="0"/>
      </rPr>
      <t xml:space="preserve"> sp.</t>
    </r>
  </si>
  <si>
    <r>
      <rPr>
        <i/>
        <sz val="12"/>
        <color indexed="8"/>
        <rFont val="Times New Roman"/>
        <family val="0"/>
      </rPr>
      <t>Favites</t>
    </r>
    <r>
      <rPr>
        <sz val="12"/>
        <color indexed="8"/>
        <rFont val="Times New Roman"/>
        <family val="0"/>
      </rPr>
      <t xml:space="preserve"> sp.</t>
    </r>
  </si>
  <si>
    <r>
      <rPr>
        <i/>
        <sz val="12"/>
        <color indexed="8"/>
        <rFont val="Times New Roman"/>
        <family val="0"/>
      </rPr>
      <t>Merulina</t>
    </r>
    <r>
      <rPr>
        <sz val="12"/>
        <color indexed="8"/>
        <rFont val="Times New Roman"/>
        <family val="0"/>
      </rPr>
      <t xml:space="preserve"> sp.1</t>
    </r>
  </si>
  <si>
    <r>
      <rPr>
        <i/>
        <sz val="12"/>
        <color indexed="8"/>
        <rFont val="Times New Roman"/>
        <family val="0"/>
      </rPr>
      <t>Trachyphyllia</t>
    </r>
    <r>
      <rPr>
        <sz val="12"/>
        <color indexed="8"/>
        <rFont val="Times New Roman"/>
        <family val="0"/>
      </rPr>
      <t xml:space="preserve"> sp.1</t>
    </r>
  </si>
  <si>
    <r>
      <rPr>
        <i/>
        <sz val="12"/>
        <color indexed="8"/>
        <rFont val="Times New Roman"/>
        <family val="0"/>
      </rPr>
      <t>Galaxea</t>
    </r>
    <r>
      <rPr>
        <sz val="12"/>
        <color indexed="8"/>
        <rFont val="Times New Roman"/>
        <family val="0"/>
      </rPr>
      <t xml:space="preserve"> sp.1</t>
    </r>
  </si>
  <si>
    <r>
      <rPr>
        <i/>
        <sz val="12"/>
        <color indexed="8"/>
        <rFont val="Times New Roman"/>
        <family val="0"/>
      </rPr>
      <t>Galaxea</t>
    </r>
    <r>
      <rPr>
        <sz val="12"/>
        <color indexed="8"/>
        <rFont val="Times New Roman"/>
        <family val="0"/>
      </rPr>
      <t xml:space="preserve"> sp.3</t>
    </r>
  </si>
  <si>
    <r>
      <rPr>
        <i/>
        <sz val="12"/>
        <color indexed="8"/>
        <rFont val="Times New Roman"/>
        <family val="0"/>
      </rPr>
      <t>Echinophyllia</t>
    </r>
    <r>
      <rPr>
        <sz val="12"/>
        <color indexed="8"/>
        <rFont val="Times New Roman"/>
        <family val="0"/>
      </rPr>
      <t xml:space="preserve"> aff. </t>
    </r>
    <r>
      <rPr>
        <i/>
        <sz val="12"/>
        <color indexed="8"/>
        <rFont val="Times New Roman"/>
        <family val="0"/>
      </rPr>
      <t>orpheensis</t>
    </r>
  </si>
  <si>
    <r>
      <rPr>
        <i/>
        <sz val="12"/>
        <color indexed="8"/>
        <rFont val="Times New Roman"/>
        <family val="0"/>
      </rPr>
      <t>Fungophyllia</t>
    </r>
    <r>
      <rPr>
        <sz val="12"/>
        <color indexed="8"/>
        <rFont val="Times New Roman"/>
        <family val="0"/>
      </rPr>
      <t xml:space="preserve"> sp.1</t>
    </r>
  </si>
  <si>
    <r>
      <rPr>
        <i/>
        <sz val="12"/>
        <color indexed="8"/>
        <rFont val="Times New Roman"/>
        <family val="0"/>
      </rPr>
      <t>Stylophora</t>
    </r>
    <r>
      <rPr>
        <sz val="12"/>
        <color indexed="8"/>
        <rFont val="Times New Roman"/>
        <family val="0"/>
      </rPr>
      <t xml:space="preserve"> sp.1</t>
    </r>
  </si>
  <si>
    <r>
      <rPr>
        <i/>
        <sz val="12"/>
        <color indexed="8"/>
        <rFont val="Times New Roman"/>
        <family val="0"/>
      </rPr>
      <t>Dictyaraea</t>
    </r>
    <r>
      <rPr>
        <sz val="12"/>
        <color indexed="8"/>
        <rFont val="Times New Roman"/>
        <family val="0"/>
      </rPr>
      <t xml:space="preserve"> sp.1</t>
    </r>
  </si>
  <si>
    <r>
      <rPr>
        <i/>
        <sz val="12"/>
        <color indexed="8"/>
        <rFont val="Times New Roman"/>
        <family val="0"/>
      </rPr>
      <t>Goniopora</t>
    </r>
    <r>
      <rPr>
        <sz val="12"/>
        <color indexed="8"/>
        <rFont val="Times New Roman"/>
        <family val="0"/>
      </rPr>
      <t xml:space="preserve"> sp.2</t>
    </r>
  </si>
  <si>
    <r>
      <rPr>
        <i/>
        <sz val="12"/>
        <color indexed="8"/>
        <rFont val="Times New Roman"/>
        <family val="0"/>
      </rPr>
      <t>Porites</t>
    </r>
    <r>
      <rPr>
        <sz val="12"/>
        <color indexed="8"/>
        <rFont val="Times New Roman"/>
        <family val="0"/>
      </rPr>
      <t xml:space="preserve"> sp.1</t>
    </r>
  </si>
  <si>
    <r>
      <rPr>
        <i/>
        <sz val="12"/>
        <color indexed="8"/>
        <rFont val="Times New Roman"/>
        <family val="0"/>
      </rPr>
      <t>Porites</t>
    </r>
    <r>
      <rPr>
        <sz val="12"/>
        <color indexed="8"/>
        <rFont val="Times New Roman"/>
        <family val="0"/>
      </rPr>
      <t xml:space="preserve"> sp.2</t>
    </r>
  </si>
  <si>
    <r>
      <rPr>
        <i/>
        <sz val="12"/>
        <color indexed="8"/>
        <rFont val="Times New Roman"/>
        <family val="0"/>
      </rPr>
      <t>Porites</t>
    </r>
    <r>
      <rPr>
        <sz val="12"/>
        <color indexed="8"/>
        <rFont val="Times New Roman"/>
        <family val="0"/>
      </rPr>
      <t xml:space="preserve"> sp.3</t>
    </r>
  </si>
  <si>
    <r>
      <rPr>
        <i/>
        <sz val="12"/>
        <color indexed="8"/>
        <rFont val="Times New Roman"/>
        <family val="0"/>
      </rPr>
      <t xml:space="preserve">Pironastrea </t>
    </r>
    <r>
      <rPr>
        <sz val="12"/>
        <color indexed="8"/>
        <rFont val="Times New Roman"/>
        <family val="0"/>
      </rPr>
      <t>sp.1</t>
    </r>
  </si>
  <si>
    <r>
      <rPr>
        <i/>
        <sz val="12"/>
        <color indexed="8"/>
        <rFont val="Times New Roman"/>
        <family val="0"/>
      </rPr>
      <t>Psammocora</t>
    </r>
    <r>
      <rPr>
        <sz val="12"/>
        <color indexed="8"/>
        <rFont val="Times New Roman"/>
        <family val="0"/>
      </rPr>
      <t xml:space="preserve"> sp.1</t>
    </r>
  </si>
  <si>
    <r>
      <rPr>
        <i/>
        <sz val="12"/>
        <color indexed="8"/>
        <rFont val="Times New Roman"/>
        <family val="0"/>
      </rPr>
      <t>Heliopora</t>
    </r>
    <r>
      <rPr>
        <sz val="12"/>
        <color indexed="8"/>
        <rFont val="Times New Roman"/>
        <family val="0"/>
      </rPr>
      <t xml:space="preserve"> sp.1</t>
    </r>
  </si>
  <si>
    <r>
      <rPr>
        <i/>
        <sz val="12"/>
        <color indexed="8"/>
        <rFont val="Times New Roman"/>
        <family val="0"/>
      </rPr>
      <t>Isis</t>
    </r>
    <r>
      <rPr>
        <sz val="12"/>
        <color indexed="8"/>
        <rFont val="Times New Roman"/>
        <family val="0"/>
      </rPr>
      <t xml:space="preserve"> sp.1</t>
    </r>
  </si>
  <si>
    <r>
      <rPr>
        <i/>
        <sz val="12"/>
        <color indexed="8"/>
        <rFont val="Times New Roman"/>
        <family val="0"/>
      </rPr>
      <t>Millepora</t>
    </r>
    <r>
      <rPr>
        <sz val="12"/>
        <color indexed="8"/>
        <rFont val="Times New Roman"/>
        <family val="0"/>
      </rPr>
      <t xml:space="preserve"> sp.1</t>
    </r>
  </si>
  <si>
    <t>Scleractinia indetermined</t>
  </si>
  <si>
    <r>
      <rPr>
        <b/>
        <sz val="12"/>
        <color indexed="8"/>
        <rFont val="Times New Roman"/>
        <family val="0"/>
      </rPr>
      <t>Appendix A</t>
    </r>
    <r>
      <rPr>
        <sz val="12"/>
        <color indexed="8"/>
        <rFont val="Times New Roman"/>
        <family val="0"/>
      </rPr>
      <t>— Percentages of abundance of corals per facies in the Stadion coral carbonates.</t>
    </r>
  </si>
  <si>
    <r>
      <rPr>
        <b/>
        <sz val="12"/>
        <color indexed="8"/>
        <rFont val="Times New Roman"/>
        <family val="0"/>
      </rPr>
      <t>Appendix B</t>
    </r>
    <r>
      <rPr>
        <sz val="12"/>
        <color indexed="8"/>
        <rFont val="Times New Roman"/>
        <family val="0"/>
      </rPr>
      <t>— Percentages of abundance of larger benthic foraminifera in the fraction (0.5-2 mm and &gt; 2 mm) per facies of the Stadion coral carbonates.</t>
    </r>
  </si>
  <si>
    <r>
      <rPr>
        <b/>
        <sz val="12"/>
        <color indexed="8"/>
        <rFont val="Times New Roman"/>
        <family val="0"/>
      </rPr>
      <t>Appendix C</t>
    </r>
    <r>
      <rPr>
        <sz val="12"/>
        <color indexed="8"/>
        <rFont val="Times New Roman"/>
        <family val="0"/>
      </rPr>
      <t>— Semiquantitative abundance of larger bethic and planktonic foraminifera in the fraction (125-500μm) per facies of the Stadion CC-1. Abundant (&gt;40%) = A; common (&gt;15-40%) = C; frequent (&gt;5-15%) = F; rare (&lt;5%) = R. Preservation status in the facies was qualified as poor = P or moderate = M.</t>
    </r>
  </si>
  <si>
    <r>
      <t xml:space="preserve">Adeonellopsis </t>
    </r>
    <r>
      <rPr>
        <sz val="12"/>
        <color indexed="8"/>
        <rFont val="Times New Roman"/>
        <family val="0"/>
      </rPr>
      <t>sp. 2</t>
    </r>
  </si>
  <si>
    <t>ER</t>
  </si>
  <si>
    <r>
      <t xml:space="preserve">Antropora </t>
    </r>
    <r>
      <rPr>
        <sz val="12"/>
        <color indexed="8"/>
        <rFont val="Times New Roman"/>
        <family val="0"/>
      </rPr>
      <t>cf</t>
    </r>
    <r>
      <rPr>
        <i/>
        <sz val="12"/>
        <color indexed="8"/>
        <rFont val="Times New Roman"/>
        <family val="0"/>
      </rPr>
      <t>. subvespertilio</t>
    </r>
  </si>
  <si>
    <r>
      <t>'Berenicea'</t>
    </r>
    <r>
      <rPr>
        <sz val="12"/>
        <color indexed="8"/>
        <rFont val="Times New Roman"/>
        <family val="0"/>
      </rPr>
      <t xml:space="preserve"> sp</t>
    </r>
    <r>
      <rPr>
        <i/>
        <sz val="12"/>
        <color indexed="8"/>
        <rFont val="Times New Roman"/>
        <family val="0"/>
      </rPr>
      <t>.</t>
    </r>
  </si>
  <si>
    <r>
      <t xml:space="preserve">Caberea </t>
    </r>
    <r>
      <rPr>
        <sz val="12"/>
        <color indexed="8"/>
        <rFont val="Times New Roman"/>
        <family val="0"/>
      </rPr>
      <t>sp.</t>
    </r>
  </si>
  <si>
    <t>-</t>
  </si>
  <si>
    <r>
      <t xml:space="preserve">Celleporaria </t>
    </r>
    <r>
      <rPr>
        <sz val="12"/>
        <color indexed="8"/>
        <rFont val="Times New Roman"/>
        <family val="0"/>
      </rPr>
      <t>sp.</t>
    </r>
  </si>
  <si>
    <r>
      <t>?</t>
    </r>
    <r>
      <rPr>
        <i/>
        <sz val="12"/>
        <color indexed="8"/>
        <rFont val="Times New Roman"/>
        <family val="0"/>
      </rPr>
      <t>Crassimarginatella</t>
    </r>
    <r>
      <rPr>
        <sz val="12"/>
        <color indexed="8"/>
        <rFont val="Times New Roman"/>
        <family val="0"/>
      </rPr>
      <t xml:space="preserve"> sp.</t>
    </r>
  </si>
  <si>
    <r>
      <t xml:space="preserve">Disporella </t>
    </r>
    <r>
      <rPr>
        <sz val="12"/>
        <color indexed="8"/>
        <rFont val="Times New Roman"/>
        <family val="0"/>
      </rPr>
      <t>sp. 4</t>
    </r>
  </si>
  <si>
    <r>
      <t xml:space="preserve">Exechonella </t>
    </r>
    <r>
      <rPr>
        <sz val="12"/>
        <color indexed="8"/>
        <rFont val="Times New Roman"/>
        <family val="0"/>
      </rPr>
      <t>sp.</t>
    </r>
  </si>
  <si>
    <r>
      <t>Filisparsa</t>
    </r>
    <r>
      <rPr>
        <sz val="12"/>
        <color indexed="8"/>
        <rFont val="Times New Roman"/>
        <family val="0"/>
      </rPr>
      <t xml:space="preserve"> sp.</t>
    </r>
  </si>
  <si>
    <r>
      <t xml:space="preserve">Hippopodina </t>
    </r>
    <r>
      <rPr>
        <sz val="12"/>
        <color indexed="8"/>
        <rFont val="Times New Roman"/>
        <family val="0"/>
      </rPr>
      <t>cf.</t>
    </r>
    <r>
      <rPr>
        <i/>
        <sz val="12"/>
        <color indexed="8"/>
        <rFont val="Times New Roman"/>
        <family val="0"/>
      </rPr>
      <t xml:space="preserve"> feegeensis</t>
    </r>
  </si>
  <si>
    <r>
      <t xml:space="preserve">Margaretta </t>
    </r>
    <r>
      <rPr>
        <sz val="12"/>
        <color indexed="8"/>
        <rFont val="Times New Roman"/>
        <family val="0"/>
      </rPr>
      <t>af</t>
    </r>
    <r>
      <rPr>
        <sz val="12"/>
        <color indexed="8"/>
        <rFont val="Times New Roman"/>
        <family val="0"/>
      </rPr>
      <t>f.</t>
    </r>
    <r>
      <rPr>
        <i/>
        <sz val="12"/>
        <color indexed="8"/>
        <rFont val="Times New Roman"/>
        <family val="0"/>
      </rPr>
      <t xml:space="preserve"> watersi</t>
    </r>
  </si>
  <si>
    <r>
      <t>Microporella</t>
    </r>
    <r>
      <rPr>
        <sz val="12"/>
        <color indexed="8"/>
        <rFont val="Times New Roman"/>
        <family val="0"/>
      </rPr>
      <t xml:space="preserve"> aff.</t>
    </r>
    <r>
      <rPr>
        <i/>
        <sz val="12"/>
        <color indexed="8"/>
        <rFont val="Times New Roman"/>
        <family val="0"/>
      </rPr>
      <t xml:space="preserve"> browni</t>
    </r>
  </si>
  <si>
    <t>Parantropora laguncula</t>
  </si>
  <si>
    <r>
      <t xml:space="preserve">Parasmittina </t>
    </r>
    <r>
      <rPr>
        <sz val="12"/>
        <color indexed="8"/>
        <rFont val="Times New Roman"/>
        <family val="0"/>
      </rPr>
      <t>sp</t>
    </r>
    <r>
      <rPr>
        <i/>
        <sz val="12"/>
        <color indexed="8"/>
        <rFont val="Times New Roman"/>
        <family val="0"/>
      </rPr>
      <t>.</t>
    </r>
  </si>
  <si>
    <r>
      <t xml:space="preserve">Parellisina </t>
    </r>
    <r>
      <rPr>
        <sz val="12"/>
        <color indexed="8"/>
        <rFont val="Times New Roman"/>
        <family val="0"/>
      </rPr>
      <t>cf.</t>
    </r>
    <r>
      <rPr>
        <i/>
        <sz val="12"/>
        <color indexed="8"/>
        <rFont val="Times New Roman"/>
        <family val="0"/>
      </rPr>
      <t xml:space="preserve"> tenuissima</t>
    </r>
  </si>
  <si>
    <r>
      <t xml:space="preserve">Plesiocleidochasma </t>
    </r>
    <r>
      <rPr>
        <sz val="12"/>
        <color indexed="8"/>
        <rFont val="Times New Roman"/>
        <family val="0"/>
      </rPr>
      <t>sp. 1</t>
    </r>
  </si>
  <si>
    <r>
      <t xml:space="preserve">Puellina </t>
    </r>
    <r>
      <rPr>
        <sz val="12"/>
        <color indexed="8"/>
        <rFont val="Times New Roman"/>
        <family val="0"/>
      </rPr>
      <t>cf.</t>
    </r>
    <r>
      <rPr>
        <i/>
        <sz val="12"/>
        <color indexed="8"/>
        <rFont val="Times New Roman"/>
        <family val="0"/>
      </rPr>
      <t xml:space="preserve"> voigti</t>
    </r>
  </si>
  <si>
    <r>
      <t xml:space="preserve">Smittipora </t>
    </r>
    <r>
      <rPr>
        <sz val="12"/>
        <color indexed="8"/>
        <rFont val="Times New Roman"/>
        <family val="0"/>
      </rPr>
      <t>aff.</t>
    </r>
    <r>
      <rPr>
        <i/>
        <sz val="12"/>
        <color indexed="8"/>
        <rFont val="Times New Roman"/>
        <family val="0"/>
      </rPr>
      <t xml:space="preserve"> cordiformis</t>
    </r>
  </si>
  <si>
    <r>
      <t xml:space="preserve">Steginoporella </t>
    </r>
    <r>
      <rPr>
        <sz val="12"/>
        <color indexed="8"/>
        <rFont val="Times New Roman"/>
        <family val="0"/>
      </rPr>
      <t>sp</t>
    </r>
    <r>
      <rPr>
        <i/>
        <sz val="12"/>
        <color indexed="8"/>
        <rFont val="Times New Roman"/>
        <family val="0"/>
      </rPr>
      <t>.</t>
    </r>
  </si>
  <si>
    <r>
      <t xml:space="preserve">Thornelya </t>
    </r>
    <r>
      <rPr>
        <sz val="12"/>
        <color indexed="8"/>
        <rFont val="Times New Roman"/>
        <family val="0"/>
      </rPr>
      <t>sp.</t>
    </r>
  </si>
  <si>
    <r>
      <t xml:space="preserve">Trematooecia </t>
    </r>
    <r>
      <rPr>
        <sz val="12"/>
        <color indexed="8"/>
        <rFont val="Times New Roman"/>
        <family val="0"/>
      </rPr>
      <t>sp.</t>
    </r>
  </si>
  <si>
    <r>
      <t xml:space="preserve">Triphyllozoon </t>
    </r>
    <r>
      <rPr>
        <sz val="12"/>
        <color indexed="8"/>
        <rFont val="Times New Roman"/>
        <family val="0"/>
      </rPr>
      <t>sp.</t>
    </r>
  </si>
  <si>
    <r>
      <rPr>
        <b/>
        <sz val="12"/>
        <color indexed="8"/>
        <rFont val="Times New Roman"/>
        <family val="0"/>
      </rPr>
      <t>Appendix E</t>
    </r>
    <r>
      <rPr>
        <sz val="12"/>
        <color indexed="8"/>
        <rFont val="Times New Roman"/>
        <family val="0"/>
      </rPr>
      <t>— Percentages of abundance of bryozoan species in the coral sheetstone facies of the Stadion coral carbonates. Data were calculated based on the total number of identified specimens. ER= Erect, EN= Encrusting</t>
    </r>
  </si>
  <si>
    <t>Coscinaraeidae</t>
  </si>
  <si>
    <r>
      <rPr>
        <i/>
        <sz val="12"/>
        <color indexed="8"/>
        <rFont val="Times New Roman"/>
        <family val="0"/>
      </rPr>
      <t xml:space="preserve">Coscinaraea </t>
    </r>
    <r>
      <rPr>
        <sz val="12"/>
        <color indexed="8"/>
        <rFont val="Times New Roman"/>
        <family val="0"/>
      </rPr>
      <t>sp.1</t>
    </r>
  </si>
  <si>
    <t>Number of identified specimens</t>
  </si>
  <si>
    <r>
      <t xml:space="preserve">aff. </t>
    </r>
    <r>
      <rPr>
        <i/>
        <sz val="12"/>
        <color indexed="8"/>
        <rFont val="Times New Roman"/>
        <family val="0"/>
      </rPr>
      <t>Diploastraea pelarangensis</t>
    </r>
  </si>
  <si>
    <r>
      <t xml:space="preserve">aff. </t>
    </r>
    <r>
      <rPr>
        <i/>
        <sz val="12"/>
        <color indexed="8"/>
        <rFont val="Times New Roman"/>
        <family val="0"/>
      </rPr>
      <t>Cyphastrea</t>
    </r>
    <r>
      <rPr>
        <sz val="12"/>
        <color indexed="8"/>
        <rFont val="Times New Roman"/>
        <family val="0"/>
      </rPr>
      <t xml:space="preserve"> </t>
    </r>
    <r>
      <rPr>
        <i/>
        <sz val="12"/>
        <color indexed="8"/>
        <rFont val="Times New Roman"/>
        <family val="0"/>
      </rPr>
      <t>divaricata</t>
    </r>
  </si>
  <si>
    <r>
      <t xml:space="preserve">aff. </t>
    </r>
    <r>
      <rPr>
        <i/>
        <sz val="12"/>
        <color indexed="8"/>
        <rFont val="Times New Roman"/>
        <family val="0"/>
      </rPr>
      <t>Cyphastrea</t>
    </r>
    <r>
      <rPr>
        <sz val="12"/>
        <color indexed="8"/>
        <rFont val="Times New Roman"/>
        <family val="0"/>
      </rPr>
      <t xml:space="preserve"> </t>
    </r>
    <r>
      <rPr>
        <i/>
        <sz val="12"/>
        <color indexed="8"/>
        <rFont val="Times New Roman"/>
        <family val="0"/>
      </rPr>
      <t>imbricata</t>
    </r>
  </si>
  <si>
    <t>Vincularia berningi</t>
  </si>
  <si>
    <r>
      <t xml:space="preserve">Bryopesanser </t>
    </r>
    <r>
      <rPr>
        <sz val="12"/>
        <color indexed="8"/>
        <rFont val="Times New Roman"/>
        <family val="0"/>
      </rPr>
      <t>sp. 2</t>
    </r>
  </si>
  <si>
    <r>
      <t xml:space="preserve">Gigantopora </t>
    </r>
    <r>
      <rPr>
        <sz val="12"/>
        <color indexed="8"/>
        <rFont val="Times New Roman"/>
        <family val="0"/>
      </rPr>
      <t xml:space="preserve">sp. </t>
    </r>
  </si>
  <si>
    <t>Cranosina rubeni</t>
  </si>
  <si>
    <r>
      <t xml:space="preserve">Puellina </t>
    </r>
    <r>
      <rPr>
        <sz val="12"/>
        <color indexed="8"/>
        <rFont val="Times New Roman"/>
        <family val="0"/>
      </rPr>
      <t>sp. 1</t>
    </r>
  </si>
  <si>
    <r>
      <t xml:space="preserve">Reptadeonella </t>
    </r>
    <r>
      <rPr>
        <sz val="12"/>
        <color indexed="8"/>
        <rFont val="Times New Roman"/>
        <family val="0"/>
      </rPr>
      <t>sp. A</t>
    </r>
  </si>
  <si>
    <r>
      <rPr>
        <i/>
        <sz val="12"/>
        <color indexed="8"/>
        <rFont val="Times New Roman"/>
        <family val="0"/>
      </rPr>
      <t>Pachyseris</t>
    </r>
    <r>
      <rPr>
        <sz val="12"/>
        <color indexed="8"/>
        <rFont val="Times New Roman"/>
        <family val="0"/>
      </rPr>
      <t xml:space="preserve"> sp. 4</t>
    </r>
  </si>
  <si>
    <r>
      <rPr>
        <i/>
        <sz val="12"/>
        <color indexed="8"/>
        <rFont val="Times New Roman"/>
        <family val="0"/>
      </rPr>
      <t>Leptoseris</t>
    </r>
    <r>
      <rPr>
        <sz val="12"/>
        <color indexed="8"/>
        <rFont val="Times New Roman"/>
        <family val="0"/>
      </rPr>
      <t xml:space="preserve"> aff. </t>
    </r>
    <r>
      <rPr>
        <i/>
        <sz val="12"/>
        <color indexed="8"/>
        <rFont val="Times New Roman"/>
        <family val="0"/>
      </rPr>
      <t>mycetoseroides</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</si>
</sst>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0.0000000"/>
    <numFmt numFmtId="182" formatCode="0.000000"/>
    <numFmt numFmtId="183" formatCode="0.00000"/>
    <numFmt numFmtId="184" formatCode="0.0000"/>
    <numFmt numFmtId="185" formatCode="0.000"/>
    <numFmt numFmtId="186" formatCode="0.00000000"/>
    <numFmt numFmtId="187" formatCode="0.000000000000000"/>
    <numFmt numFmtId="188" formatCode="0.0000000000000"/>
    <numFmt numFmtId="189" formatCode="0.00000000000000"/>
  </numFmts>
  <fonts count="47">
    <font>
      <sz val="12"/>
      <color theme="1"/>
      <name val="Calibri"/>
      <family val="2"/>
    </font>
    <font>
      <sz val="11"/>
      <color indexed="8"/>
      <name val="Calibri"/>
      <family val="2"/>
    </font>
    <font>
      <sz val="12"/>
      <color indexed="8"/>
      <name val="Times New Roman"/>
      <family val="0"/>
    </font>
    <font>
      <b/>
      <sz val="12"/>
      <color indexed="8"/>
      <name val="Times New Roman"/>
      <family val="0"/>
    </font>
    <font>
      <i/>
      <sz val="12"/>
      <color indexed="8"/>
      <name val="Times New Roman"/>
      <family val="0"/>
    </font>
    <font>
      <sz val="8"/>
      <name val="Calibri"/>
      <family val="2"/>
    </font>
    <font>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0"/>
    </font>
    <font>
      <i/>
      <sz val="12"/>
      <color theme="1"/>
      <name val="Times New Roman"/>
      <family val="0"/>
    </font>
    <font>
      <b/>
      <sz val="12"/>
      <color theme="1"/>
      <name val="Times New Roman"/>
      <family val="0"/>
    </font>
    <font>
      <sz val="12"/>
      <color rgb="FF000000"/>
      <name val="Times New Roman"/>
      <family val="0"/>
    </font>
    <font>
      <i/>
      <sz val="12"/>
      <color rgb="FF000000"/>
      <name val="Times New Roman"/>
      <family val="0"/>
    </font>
    <font>
      <sz val="12"/>
      <color rgb="FF000000"/>
      <name val="Calibri"/>
      <family val="2"/>
    </font>
    <font>
      <b/>
      <sz val="12"/>
      <color rgb="FF000000"/>
      <name val="Times New Roman"/>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1">
    <xf numFmtId="0" fontId="0" fillId="0" borderId="0" xfId="0" applyFont="1" applyAlignment="1">
      <alignment/>
    </xf>
    <xf numFmtId="0" fontId="40" fillId="0" borderId="0" xfId="0" applyFont="1" applyAlignment="1">
      <alignment/>
    </xf>
    <xf numFmtId="0" fontId="40" fillId="0" borderId="0" xfId="0" applyFont="1" applyAlignment="1">
      <alignment vertical="center"/>
    </xf>
    <xf numFmtId="0" fontId="40" fillId="0" borderId="0" xfId="0" applyFont="1" applyAlignment="1">
      <alignment horizontal="left" vertical="center" wrapText="1"/>
    </xf>
    <xf numFmtId="0" fontId="40" fillId="0" borderId="10" xfId="0" applyFont="1" applyBorder="1" applyAlignment="1">
      <alignment/>
    </xf>
    <xf numFmtId="0" fontId="40" fillId="0" borderId="10" xfId="0" applyFont="1" applyBorder="1" applyAlignment="1">
      <alignment horizontal="center"/>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Border="1" applyAlignment="1">
      <alignment horizontal="center" vertical="center"/>
    </xf>
    <xf numFmtId="0" fontId="41" fillId="0" borderId="0" xfId="0" applyFont="1" applyBorder="1" applyAlignment="1">
      <alignment horizontal="left" vertical="center" wrapText="1"/>
    </xf>
    <xf numFmtId="0" fontId="40" fillId="0" borderId="10" xfId="0" applyFont="1" applyBorder="1" applyAlignment="1">
      <alignment horizontal="left" vertical="center" wrapText="1"/>
    </xf>
    <xf numFmtId="9"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0" fontId="40" fillId="0" borderId="0" xfId="0" applyFont="1" applyAlignment="1">
      <alignment horizontal="left" vertical="center"/>
    </xf>
    <xf numFmtId="0" fontId="40" fillId="0" borderId="11" xfId="0" applyFont="1" applyBorder="1" applyAlignment="1">
      <alignment horizontal="center" vertical="center" wrapText="1"/>
    </xf>
    <xf numFmtId="0" fontId="41" fillId="0" borderId="0" xfId="0" applyFont="1" applyAlignment="1">
      <alignment/>
    </xf>
    <xf numFmtId="180" fontId="40" fillId="0" borderId="0" xfId="0" applyNumberFormat="1" applyFont="1" applyAlignment="1">
      <alignment horizontal="center"/>
    </xf>
    <xf numFmtId="2" fontId="40" fillId="0" borderId="0" xfId="0" applyNumberFormat="1" applyFont="1" applyAlignment="1">
      <alignment horizontal="center"/>
    </xf>
    <xf numFmtId="1" fontId="40" fillId="0" borderId="10" xfId="0" applyNumberFormat="1" applyFont="1" applyBorder="1" applyAlignment="1">
      <alignment horizontal="center"/>
    </xf>
    <xf numFmtId="0" fontId="40" fillId="0" borderId="0" xfId="0" applyFont="1" applyAlignment="1">
      <alignment horizontal="center"/>
    </xf>
    <xf numFmtId="0" fontId="40" fillId="0" borderId="10" xfId="0" applyFont="1" applyBorder="1" applyAlignment="1">
      <alignment vertical="center"/>
    </xf>
    <xf numFmtId="0" fontId="40" fillId="0" borderId="0" xfId="0" applyFont="1" applyAlignment="1">
      <alignment horizontal="center" vertical="center"/>
    </xf>
    <xf numFmtId="0" fontId="40" fillId="0" borderId="12" xfId="0" applyFont="1" applyBorder="1" applyAlignment="1">
      <alignment vertical="center"/>
    </xf>
    <xf numFmtId="0" fontId="40" fillId="0" borderId="12" xfId="0" applyFont="1" applyBorder="1" applyAlignment="1">
      <alignment horizontal="center" vertical="center"/>
    </xf>
    <xf numFmtId="0" fontId="42" fillId="0" borderId="0" xfId="0" applyFont="1" applyAlignment="1">
      <alignment vertical="center"/>
    </xf>
    <xf numFmtId="0" fontId="40" fillId="0" borderId="0" xfId="0" applyFont="1" applyFill="1" applyAlignment="1">
      <alignment vertical="center"/>
    </xf>
    <xf numFmtId="0" fontId="41" fillId="0" borderId="0" xfId="0" applyFont="1" applyAlignment="1">
      <alignment vertical="center"/>
    </xf>
    <xf numFmtId="0" fontId="41" fillId="0" borderId="0" xfId="0" applyFont="1" applyFill="1" applyAlignment="1">
      <alignment vertical="center"/>
    </xf>
    <xf numFmtId="0" fontId="4" fillId="0" borderId="0" xfId="0" applyFont="1" applyFill="1" applyAlignment="1">
      <alignment vertical="center"/>
    </xf>
    <xf numFmtId="0" fontId="42" fillId="0" borderId="0" xfId="0" applyFont="1" applyAlignment="1">
      <alignment horizontal="center" vertical="center"/>
    </xf>
    <xf numFmtId="0" fontId="40" fillId="0" borderId="0" xfId="0" applyFont="1" applyAlignment="1">
      <alignment vertical="center" wrapText="1"/>
    </xf>
    <xf numFmtId="0" fontId="40" fillId="0" borderId="0" xfId="0" applyFont="1" applyAlignment="1">
      <alignment horizontal="center" vertical="center" wrapText="1"/>
    </xf>
    <xf numFmtId="1" fontId="40" fillId="0" borderId="0" xfId="0" applyNumberFormat="1" applyFont="1" applyAlignment="1">
      <alignment horizontal="center"/>
    </xf>
    <xf numFmtId="0" fontId="40" fillId="0" borderId="12" xfId="0" applyFont="1" applyBorder="1" applyAlignment="1">
      <alignment/>
    </xf>
    <xf numFmtId="1" fontId="40" fillId="0" borderId="12" xfId="0" applyNumberFormat="1" applyFont="1" applyBorder="1" applyAlignment="1">
      <alignment horizontal="center"/>
    </xf>
    <xf numFmtId="0" fontId="40" fillId="0" borderId="12" xfId="0" applyFont="1" applyBorder="1" applyAlignment="1">
      <alignment horizontal="center"/>
    </xf>
    <xf numFmtId="0" fontId="40" fillId="0" borderId="0" xfId="0" applyFont="1" applyAlignment="1">
      <alignment/>
    </xf>
    <xf numFmtId="2" fontId="40" fillId="0" borderId="12" xfId="0" applyNumberFormat="1" applyFont="1" applyBorder="1" applyAlignment="1">
      <alignment horizontal="center"/>
    </xf>
    <xf numFmtId="0" fontId="43" fillId="0" borderId="0" xfId="0" applyFont="1" applyAlignment="1">
      <alignment horizontal="left" vertical="center" wrapText="1"/>
    </xf>
    <xf numFmtId="0" fontId="40" fillId="0" borderId="10" xfId="0" applyFont="1" applyBorder="1" applyAlignment="1">
      <alignment horizontal="center"/>
    </xf>
    <xf numFmtId="0" fontId="40" fillId="0" borderId="10" xfId="0" applyFont="1" applyBorder="1" applyAlignment="1">
      <alignment horizontal="center" vertical="center"/>
    </xf>
    <xf numFmtId="0" fontId="44" fillId="0" borderId="0" xfId="0" applyFont="1" applyAlignment="1">
      <alignment/>
    </xf>
    <xf numFmtId="180" fontId="40" fillId="0" borderId="0" xfId="0" applyNumberFormat="1" applyFont="1" applyAlignment="1">
      <alignment horizontal="right" vertical="center"/>
    </xf>
    <xf numFmtId="180" fontId="40" fillId="0" borderId="0" xfId="0" applyNumberFormat="1" applyFont="1" applyAlignment="1">
      <alignment/>
    </xf>
    <xf numFmtId="0" fontId="44" fillId="0" borderId="0" xfId="0" applyFont="1" applyAlignment="1" quotePrefix="1">
      <alignment/>
    </xf>
    <xf numFmtId="180" fontId="43" fillId="0" borderId="0" xfId="0" applyNumberFormat="1" applyFont="1" applyAlignment="1">
      <alignment/>
    </xf>
    <xf numFmtId="180" fontId="43" fillId="0" borderId="0" xfId="0" applyNumberFormat="1" applyFont="1" applyAlignment="1">
      <alignment horizontal="right"/>
    </xf>
    <xf numFmtId="0" fontId="43" fillId="0" borderId="0" xfId="0" applyFont="1" applyAlignment="1">
      <alignment/>
    </xf>
    <xf numFmtId="180" fontId="40" fillId="0" borderId="0" xfId="0" applyNumberFormat="1" applyFont="1" applyAlignment="1">
      <alignment vertical="center"/>
    </xf>
    <xf numFmtId="0" fontId="44" fillId="0" borderId="0" xfId="0" applyFont="1" applyBorder="1" applyAlignment="1">
      <alignment/>
    </xf>
    <xf numFmtId="180" fontId="40" fillId="0" borderId="0" xfId="0" applyNumberFormat="1" applyFont="1" applyBorder="1" applyAlignment="1">
      <alignment horizontal="right" vertical="center"/>
    </xf>
    <xf numFmtId="180" fontId="0" fillId="0" borderId="0" xfId="0" applyNumberFormat="1" applyAlignment="1">
      <alignment horizontal="right"/>
    </xf>
    <xf numFmtId="180" fontId="45" fillId="0" borderId="0" xfId="0" applyNumberFormat="1" applyFont="1" applyAlignment="1">
      <alignment horizontal="right"/>
    </xf>
    <xf numFmtId="0" fontId="41" fillId="0" borderId="0" xfId="0" applyFont="1" applyBorder="1" applyAlignment="1">
      <alignment vertical="center"/>
    </xf>
    <xf numFmtId="180" fontId="40" fillId="0" borderId="0" xfId="0" applyNumberFormat="1" applyFont="1" applyBorder="1" applyAlignment="1">
      <alignment vertical="center"/>
    </xf>
    <xf numFmtId="0" fontId="41" fillId="0" borderId="0" xfId="0" applyFont="1" applyBorder="1" applyAlignment="1">
      <alignment/>
    </xf>
    <xf numFmtId="180" fontId="40" fillId="0" borderId="0" xfId="0" applyNumberFormat="1" applyFont="1" applyBorder="1" applyAlignment="1">
      <alignment horizontal="right"/>
    </xf>
    <xf numFmtId="180" fontId="40" fillId="0" borderId="0" xfId="0" applyNumberFormat="1" applyFont="1" applyAlignment="1">
      <alignment horizontal="right"/>
    </xf>
    <xf numFmtId="0" fontId="40" fillId="0" borderId="0" xfId="0" applyFont="1" applyBorder="1" applyAlignment="1">
      <alignment horizontal="center"/>
    </xf>
    <xf numFmtId="0" fontId="40" fillId="0" borderId="0" xfId="0" applyFont="1" applyBorder="1" applyAlignment="1">
      <alignment/>
    </xf>
    <xf numFmtId="0" fontId="46" fillId="0" borderId="0" xfId="0" applyFont="1" applyAlignment="1">
      <alignment horizontal="left" vertical="center" wrapText="1"/>
    </xf>
    <xf numFmtId="0" fontId="40" fillId="0" borderId="0" xfId="0" applyFont="1" applyBorder="1" applyAlignment="1">
      <alignment vertical="center"/>
    </xf>
    <xf numFmtId="0" fontId="40" fillId="0" borderId="10" xfId="0" applyFont="1" applyBorder="1" applyAlignment="1">
      <alignment/>
    </xf>
    <xf numFmtId="0" fontId="40" fillId="0" borderId="10" xfId="0" applyFont="1" applyBorder="1" applyAlignment="1">
      <alignment horizontal="right"/>
    </xf>
    <xf numFmtId="0" fontId="40" fillId="0" borderId="10" xfId="0" applyFont="1" applyBorder="1" applyAlignment="1">
      <alignment vertical="center"/>
    </xf>
    <xf numFmtId="0" fontId="2" fillId="0" borderId="0" xfId="0" applyFont="1" applyAlignment="1">
      <alignment/>
    </xf>
    <xf numFmtId="0" fontId="40" fillId="0" borderId="0" xfId="0" applyFont="1" applyAlignment="1">
      <alignment horizontal="left"/>
    </xf>
    <xf numFmtId="0" fontId="43" fillId="0" borderId="0" xfId="0" applyFont="1" applyAlignment="1">
      <alignment horizontal="left" vertical="center" wrapText="1"/>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0" borderId="10" xfId="0" applyFont="1" applyBorder="1" applyAlignment="1">
      <alignment horizont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0" xfId="0" applyFont="1" applyBorder="1" applyAlignment="1">
      <alignment horizontal="center" vertical="center"/>
    </xf>
    <xf numFmtId="0" fontId="40" fillId="0" borderId="0" xfId="0" applyFont="1" applyAlignment="1">
      <alignment horizontal="left" vertical="center" wrapText="1"/>
    </xf>
    <xf numFmtId="0" fontId="40" fillId="0" borderId="10" xfId="0" applyFont="1" applyBorder="1" applyAlignment="1">
      <alignment horizontal="left" vertic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2" fillId="0" borderId="0" xfId="0" applyFont="1" applyAlignment="1">
      <alignment horizontal="left"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3"/>
  <sheetViews>
    <sheetView tabSelected="1" zoomScalePageLayoutView="0" workbookViewId="0" topLeftCell="A8">
      <selection activeCell="B15" sqref="B15"/>
    </sheetView>
  </sheetViews>
  <sheetFormatPr defaultColWidth="10.75390625" defaultRowHeight="15.75"/>
  <cols>
    <col min="1" max="1" width="5.25390625" style="1" customWidth="1"/>
    <col min="2" max="2" width="28.50390625" style="1" bestFit="1" customWidth="1"/>
    <col min="3" max="3" width="16.75390625" style="19" bestFit="1" customWidth="1"/>
    <col min="4" max="4" width="11.75390625" style="19" bestFit="1" customWidth="1"/>
    <col min="5" max="5" width="20.75390625" style="19" bestFit="1" customWidth="1"/>
    <col min="6" max="6" width="17.75390625" style="19" bestFit="1" customWidth="1"/>
    <col min="7" max="7" width="15.75390625" style="19" bestFit="1" customWidth="1"/>
    <col min="8" max="8" width="14.75390625" style="19" bestFit="1" customWidth="1"/>
    <col min="9" max="9" width="21.50390625" style="19" bestFit="1" customWidth="1"/>
    <col min="10" max="16384" width="10.75390625" style="1" customWidth="1"/>
  </cols>
  <sheetData>
    <row r="1" spans="1:9" ht="39.75" customHeight="1">
      <c r="A1" s="67" t="s">
        <v>189</v>
      </c>
      <c r="B1" s="67"/>
      <c r="C1" s="67"/>
      <c r="D1" s="67"/>
      <c r="E1" s="67"/>
      <c r="F1" s="67"/>
      <c r="G1" s="67"/>
      <c r="H1" s="67"/>
      <c r="I1" s="67"/>
    </row>
    <row r="3" spans="1:9" ht="15">
      <c r="A3" s="68" t="s">
        <v>122</v>
      </c>
      <c r="B3" s="68"/>
      <c r="C3" s="70" t="s">
        <v>45</v>
      </c>
      <c r="D3" s="70"/>
      <c r="E3" s="5" t="s">
        <v>59</v>
      </c>
      <c r="F3" s="70" t="s">
        <v>47</v>
      </c>
      <c r="G3" s="70"/>
      <c r="H3" s="5" t="s">
        <v>112</v>
      </c>
      <c r="I3" s="71" t="s">
        <v>95</v>
      </c>
    </row>
    <row r="4" spans="1:9" ht="15">
      <c r="A4" s="69"/>
      <c r="B4" s="69"/>
      <c r="C4" s="35" t="s">
        <v>50</v>
      </c>
      <c r="D4" s="35" t="s">
        <v>51</v>
      </c>
      <c r="E4" s="35" t="s">
        <v>51</v>
      </c>
      <c r="F4" s="35" t="s">
        <v>50</v>
      </c>
      <c r="G4" s="35" t="s">
        <v>51</v>
      </c>
      <c r="H4" s="35" t="s">
        <v>51</v>
      </c>
      <c r="I4" s="72"/>
    </row>
    <row r="5" spans="1:8" ht="15">
      <c r="A5" s="66" t="s">
        <v>125</v>
      </c>
      <c r="B5" s="66"/>
      <c r="C5" s="17"/>
      <c r="D5" s="17"/>
      <c r="E5" s="17"/>
      <c r="F5" s="17"/>
      <c r="G5" s="17"/>
      <c r="H5" s="17"/>
    </row>
    <row r="6" spans="1:8" ht="15">
      <c r="A6" s="66" t="s">
        <v>102</v>
      </c>
      <c r="B6" s="66"/>
      <c r="C6" s="17"/>
      <c r="D6" s="17"/>
      <c r="E6" s="17"/>
      <c r="F6" s="17"/>
      <c r="G6" s="17"/>
      <c r="H6" s="17"/>
    </row>
    <row r="7" spans="1:9" ht="15">
      <c r="A7" s="1">
        <v>1</v>
      </c>
      <c r="B7" s="1" t="s">
        <v>133</v>
      </c>
      <c r="C7" s="17">
        <v>0</v>
      </c>
      <c r="D7" s="17">
        <v>0.33793234639184483</v>
      </c>
      <c r="E7" s="17">
        <v>0</v>
      </c>
      <c r="F7" s="17">
        <v>0</v>
      </c>
      <c r="G7" s="17">
        <v>0.009055551279323008</v>
      </c>
      <c r="H7" s="17">
        <v>0</v>
      </c>
      <c r="I7" s="19" t="s">
        <v>113</v>
      </c>
    </row>
    <row r="8" spans="1:9" ht="15">
      <c r="A8" s="1">
        <v>2</v>
      </c>
      <c r="B8" s="1" t="s">
        <v>134</v>
      </c>
      <c r="C8" s="17">
        <v>0</v>
      </c>
      <c r="D8" s="17">
        <v>0.12495290953782345</v>
      </c>
      <c r="E8" s="17">
        <v>0</v>
      </c>
      <c r="F8" s="17">
        <v>0.01</v>
      </c>
      <c r="G8" s="17">
        <v>0.04074998075695353</v>
      </c>
      <c r="H8" s="17">
        <v>0</v>
      </c>
      <c r="I8" s="19" t="s">
        <v>113</v>
      </c>
    </row>
    <row r="9" spans="1:9" ht="15">
      <c r="A9" s="1">
        <v>3</v>
      </c>
      <c r="B9" s="1" t="s">
        <v>135</v>
      </c>
      <c r="C9" s="17">
        <v>3.586480791052034</v>
      </c>
      <c r="D9" s="17">
        <v>1.6710120439685043</v>
      </c>
      <c r="E9" s="17">
        <v>0</v>
      </c>
      <c r="F9" s="17">
        <v>0.0224543658196189</v>
      </c>
      <c r="G9" s="17">
        <v>0</v>
      </c>
      <c r="H9" s="17">
        <v>0</v>
      </c>
      <c r="I9" s="19" t="s">
        <v>113</v>
      </c>
    </row>
    <row r="10" spans="1:9" ht="15">
      <c r="A10" s="1">
        <v>4</v>
      </c>
      <c r="B10" s="1" t="s">
        <v>136</v>
      </c>
      <c r="C10" s="17">
        <v>2.2136894148160153</v>
      </c>
      <c r="D10" s="17">
        <v>10.152890142147921</v>
      </c>
      <c r="E10" s="17">
        <v>0</v>
      </c>
      <c r="F10" s="17">
        <v>0</v>
      </c>
      <c r="G10" s="17">
        <v>0</v>
      </c>
      <c r="H10" s="17">
        <v>0</v>
      </c>
      <c r="I10" s="19" t="s">
        <v>114</v>
      </c>
    </row>
    <row r="11" spans="1:9" ht="15">
      <c r="A11" s="1">
        <v>5</v>
      </c>
      <c r="B11" s="1" t="s">
        <v>137</v>
      </c>
      <c r="C11" s="17">
        <v>2.9036310585183984</v>
      </c>
      <c r="D11" s="17">
        <v>6.248018470650986</v>
      </c>
      <c r="E11" s="17">
        <v>0</v>
      </c>
      <c r="F11" s="17">
        <v>2.309345161602344</v>
      </c>
      <c r="G11" s="17">
        <v>1.6956519770532328</v>
      </c>
      <c r="H11" s="17">
        <v>0</v>
      </c>
      <c r="I11" s="19" t="s">
        <v>114</v>
      </c>
    </row>
    <row r="12" spans="1:9" ht="15">
      <c r="A12" s="1">
        <v>6</v>
      </c>
      <c r="B12" s="1" t="s">
        <v>138</v>
      </c>
      <c r="C12" s="17">
        <v>0</v>
      </c>
      <c r="D12" s="17">
        <v>0</v>
      </c>
      <c r="E12" s="17">
        <v>0</v>
      </c>
      <c r="F12" s="17">
        <v>0.578631734582487</v>
      </c>
      <c r="G12" s="17">
        <v>0.13356938137001434</v>
      </c>
      <c r="H12" s="17">
        <v>0</v>
      </c>
      <c r="I12" s="19" t="s">
        <v>114</v>
      </c>
    </row>
    <row r="13" spans="1:9" ht="15">
      <c r="A13" s="1">
        <v>7</v>
      </c>
      <c r="B13" s="1" t="s">
        <v>139</v>
      </c>
      <c r="C13" s="17">
        <v>11.8637542551467</v>
      </c>
      <c r="D13" s="17">
        <v>5.259212013383016</v>
      </c>
      <c r="E13" s="17">
        <v>0</v>
      </c>
      <c r="F13" s="17">
        <v>0.2573615774710166</v>
      </c>
      <c r="G13" s="17">
        <v>0</v>
      </c>
      <c r="H13" s="17">
        <v>0</v>
      </c>
      <c r="I13" s="19" t="s">
        <v>115</v>
      </c>
    </row>
    <row r="14" spans="1:8" ht="15">
      <c r="A14" s="66" t="s">
        <v>18</v>
      </c>
      <c r="B14" s="66"/>
      <c r="C14" s="17"/>
      <c r="D14" s="17"/>
      <c r="E14" s="17"/>
      <c r="F14" s="17"/>
      <c r="G14" s="17"/>
      <c r="H14" s="17"/>
    </row>
    <row r="15" spans="1:9" ht="15">
      <c r="A15" s="1">
        <v>8</v>
      </c>
      <c r="B15" s="1" t="s">
        <v>140</v>
      </c>
      <c r="C15" s="17">
        <v>1.8286999513697517</v>
      </c>
      <c r="D15" s="17">
        <v>0</v>
      </c>
      <c r="E15" s="17">
        <v>0</v>
      </c>
      <c r="F15" s="17">
        <v>0</v>
      </c>
      <c r="G15" s="17">
        <v>0</v>
      </c>
      <c r="H15" s="17">
        <v>0</v>
      </c>
      <c r="I15" s="19" t="s">
        <v>114</v>
      </c>
    </row>
    <row r="16" spans="1:9" ht="15">
      <c r="A16" s="1">
        <v>9</v>
      </c>
      <c r="B16" s="1" t="s">
        <v>141</v>
      </c>
      <c r="C16" s="17">
        <v>0</v>
      </c>
      <c r="D16" s="17">
        <v>0.441997605380062</v>
      </c>
      <c r="E16" s="17">
        <v>0</v>
      </c>
      <c r="F16" s="17">
        <v>0.08118116873246832</v>
      </c>
      <c r="G16" s="17">
        <v>0.06338885895526104</v>
      </c>
      <c r="H16" s="17">
        <v>0</v>
      </c>
      <c r="I16" s="19" t="s">
        <v>114</v>
      </c>
    </row>
    <row r="17" spans="1:9" ht="15">
      <c r="A17" s="1">
        <v>10</v>
      </c>
      <c r="B17" s="1" t="s">
        <v>142</v>
      </c>
      <c r="C17" s="17">
        <v>0</v>
      </c>
      <c r="D17" s="17">
        <v>0.1976866927016311</v>
      </c>
      <c r="E17" s="17">
        <v>0</v>
      </c>
      <c r="F17" s="17">
        <v>1.5389876880984954</v>
      </c>
      <c r="G17" s="17">
        <v>15.643464835030493</v>
      </c>
      <c r="H17" s="17">
        <v>12.696941612604263</v>
      </c>
      <c r="I17" s="19" t="s">
        <v>114</v>
      </c>
    </row>
    <row r="18" spans="1:9" ht="15">
      <c r="A18" s="1">
        <v>11</v>
      </c>
      <c r="B18" s="1" t="s">
        <v>143</v>
      </c>
      <c r="C18" s="17">
        <v>0.06078781001783108</v>
      </c>
      <c r="D18" s="17">
        <v>0.8205862715916763</v>
      </c>
      <c r="E18" s="17">
        <v>0</v>
      </c>
      <c r="F18" s="17">
        <v>0</v>
      </c>
      <c r="G18" s="17">
        <v>0.022638878198307517</v>
      </c>
      <c r="H18" s="17">
        <v>0</v>
      </c>
      <c r="I18" s="19" t="s">
        <v>114</v>
      </c>
    </row>
    <row r="19" spans="1:9" ht="15">
      <c r="A19" s="1">
        <v>12</v>
      </c>
      <c r="B19" s="1" t="s">
        <v>144</v>
      </c>
      <c r="C19" s="17">
        <v>0</v>
      </c>
      <c r="D19" s="17">
        <v>0</v>
      </c>
      <c r="E19" s="17">
        <v>0</v>
      </c>
      <c r="F19" s="17">
        <v>0</v>
      </c>
      <c r="G19" s="17">
        <v>0.05433330767593803</v>
      </c>
      <c r="H19" s="17">
        <v>0</v>
      </c>
      <c r="I19" s="19" t="s">
        <v>114</v>
      </c>
    </row>
    <row r="20" spans="1:9" ht="15">
      <c r="A20" s="1">
        <v>13</v>
      </c>
      <c r="B20" s="65" t="s">
        <v>230</v>
      </c>
      <c r="C20" s="17">
        <v>0</v>
      </c>
      <c r="D20" s="17">
        <v>0</v>
      </c>
      <c r="E20" s="17">
        <v>0</v>
      </c>
      <c r="F20" s="17">
        <v>0</v>
      </c>
      <c r="G20" s="17">
        <v>0</v>
      </c>
      <c r="H20" s="17">
        <v>8.433734939759036</v>
      </c>
      <c r="I20" s="19" t="s">
        <v>114</v>
      </c>
    </row>
    <row r="21" spans="1:9" ht="15">
      <c r="A21" s="1">
        <v>14</v>
      </c>
      <c r="B21" s="1" t="s">
        <v>145</v>
      </c>
      <c r="C21" s="17">
        <v>0.0354595558437348</v>
      </c>
      <c r="D21" s="17">
        <v>0</v>
      </c>
      <c r="E21" s="17">
        <v>0</v>
      </c>
      <c r="F21" s="17">
        <v>0.19345299783056283</v>
      </c>
      <c r="G21" s="17">
        <v>0.1584721473881526</v>
      </c>
      <c r="H21" s="17">
        <v>0</v>
      </c>
      <c r="I21" s="19" t="s">
        <v>114</v>
      </c>
    </row>
    <row r="22" spans="1:9" ht="15">
      <c r="A22" s="1">
        <v>15</v>
      </c>
      <c r="B22" s="1" t="s">
        <v>146</v>
      </c>
      <c r="C22" s="17">
        <v>14.102771924136812</v>
      </c>
      <c r="D22" s="17">
        <v>4.716506092853067</v>
      </c>
      <c r="E22" s="17">
        <v>0</v>
      </c>
      <c r="F22" s="17">
        <v>0</v>
      </c>
      <c r="G22" s="17">
        <v>0</v>
      </c>
      <c r="H22" s="17">
        <v>0</v>
      </c>
      <c r="I22" s="19" t="s">
        <v>114</v>
      </c>
    </row>
    <row r="23" spans="1:9" ht="15">
      <c r="A23" s="1">
        <v>16</v>
      </c>
      <c r="B23" s="1" t="s">
        <v>147</v>
      </c>
      <c r="C23" s="17">
        <v>0</v>
      </c>
      <c r="D23" s="17">
        <v>0.01305478159350394</v>
      </c>
      <c r="E23" s="17">
        <v>0</v>
      </c>
      <c r="F23" s="17">
        <v>2.1521646008650115</v>
      </c>
      <c r="G23" s="17">
        <v>0.02943054165779977</v>
      </c>
      <c r="H23" s="17">
        <v>26.876737720111215</v>
      </c>
      <c r="I23" s="19" t="s">
        <v>114</v>
      </c>
    </row>
    <row r="24" spans="1:9" ht="15">
      <c r="A24" s="1">
        <v>17</v>
      </c>
      <c r="B24" s="1" t="s">
        <v>148</v>
      </c>
      <c r="C24" s="17">
        <v>0</v>
      </c>
      <c r="D24" s="17">
        <v>0</v>
      </c>
      <c r="E24" s="17">
        <v>0</v>
      </c>
      <c r="F24" s="17">
        <v>0.09154472218767705</v>
      </c>
      <c r="G24" s="17">
        <v>0.7357635414449942</v>
      </c>
      <c r="H24" s="17">
        <v>0</v>
      </c>
      <c r="I24" s="19" t="s">
        <v>114</v>
      </c>
    </row>
    <row r="25" spans="1:9" ht="15">
      <c r="A25" s="1">
        <v>18</v>
      </c>
      <c r="B25" s="1" t="s">
        <v>149</v>
      </c>
      <c r="C25" s="17">
        <v>0</v>
      </c>
      <c r="D25" s="17">
        <v>0</v>
      </c>
      <c r="E25" s="17">
        <v>0</v>
      </c>
      <c r="F25" s="17">
        <v>0.39554229020713294</v>
      </c>
      <c r="G25" s="17">
        <v>0.09055551279323007</v>
      </c>
      <c r="H25" s="17">
        <v>0</v>
      </c>
      <c r="I25" s="19" t="s">
        <v>114</v>
      </c>
    </row>
    <row r="26" spans="1:9" ht="15">
      <c r="A26" s="1">
        <v>19</v>
      </c>
      <c r="B26" s="1" t="s">
        <v>229</v>
      </c>
      <c r="C26" s="17">
        <v>0</v>
      </c>
      <c r="D26" s="17">
        <v>0.9940283699053716</v>
      </c>
      <c r="E26" s="17">
        <v>0</v>
      </c>
      <c r="F26" s="17">
        <v>6.549765783691913</v>
      </c>
      <c r="G26" s="17">
        <v>3.0743596593301605</v>
      </c>
      <c r="H26" s="17">
        <v>38.27618164967563</v>
      </c>
      <c r="I26" s="19" t="s">
        <v>114</v>
      </c>
    </row>
    <row r="27" spans="1:9" ht="15">
      <c r="A27" s="1">
        <v>20</v>
      </c>
      <c r="B27" s="1" t="s">
        <v>150</v>
      </c>
      <c r="C27" s="17">
        <v>0</v>
      </c>
      <c r="D27" s="17">
        <v>0.003729937598143983</v>
      </c>
      <c r="E27" s="17">
        <v>0</v>
      </c>
      <c r="F27" s="17">
        <v>0.3057248269286573</v>
      </c>
      <c r="G27" s="17">
        <v>0.15620825956832188</v>
      </c>
      <c r="H27" s="17">
        <v>0</v>
      </c>
      <c r="I27" s="19" t="s">
        <v>114</v>
      </c>
    </row>
    <row r="28" spans="1:9" ht="15">
      <c r="A28" s="1">
        <v>21</v>
      </c>
      <c r="B28" s="1" t="s">
        <v>151</v>
      </c>
      <c r="C28" s="17">
        <v>0</v>
      </c>
      <c r="D28" s="17">
        <v>0.667658830067773</v>
      </c>
      <c r="E28" s="17">
        <v>0</v>
      </c>
      <c r="F28" s="17">
        <v>10.178736751924166</v>
      </c>
      <c r="G28" s="17">
        <v>6.8686356453665</v>
      </c>
      <c r="H28" s="17">
        <v>0</v>
      </c>
      <c r="I28" s="19" t="s">
        <v>116</v>
      </c>
    </row>
    <row r="29" spans="1:9" ht="15">
      <c r="A29" s="1">
        <v>22</v>
      </c>
      <c r="B29" s="1" t="s">
        <v>17</v>
      </c>
      <c r="C29" s="17">
        <v>0.1</v>
      </c>
      <c r="D29" s="17">
        <v>0</v>
      </c>
      <c r="E29" s="17">
        <v>0</v>
      </c>
      <c r="F29" s="17">
        <v>0.47</v>
      </c>
      <c r="G29" s="17">
        <v>0</v>
      </c>
      <c r="H29" s="17">
        <v>0</v>
      </c>
      <c r="I29" s="19" t="s">
        <v>114</v>
      </c>
    </row>
    <row r="30" spans="1:8" ht="15">
      <c r="A30" s="66" t="s">
        <v>103</v>
      </c>
      <c r="B30" s="66"/>
      <c r="C30" s="17"/>
      <c r="D30" s="17"/>
      <c r="E30" s="17"/>
      <c r="F30" s="17"/>
      <c r="G30" s="17"/>
      <c r="H30" s="17"/>
    </row>
    <row r="31" spans="1:9" ht="15">
      <c r="A31" s="1">
        <v>23</v>
      </c>
      <c r="B31" s="1" t="s">
        <v>152</v>
      </c>
      <c r="C31" s="17">
        <v>0.01</v>
      </c>
      <c r="D31" s="17">
        <v>0.01</v>
      </c>
      <c r="E31" s="17">
        <v>0</v>
      </c>
      <c r="F31" s="17">
        <v>0</v>
      </c>
      <c r="G31" s="17">
        <v>0</v>
      </c>
      <c r="H31" s="17">
        <v>0</v>
      </c>
      <c r="I31" s="19" t="s">
        <v>117</v>
      </c>
    </row>
    <row r="32" spans="1:8" ht="15">
      <c r="A32" s="66" t="s">
        <v>104</v>
      </c>
      <c r="B32" s="66"/>
      <c r="C32" s="17"/>
      <c r="D32" s="17"/>
      <c r="E32" s="17"/>
      <c r="F32" s="17"/>
      <c r="G32" s="17"/>
      <c r="H32" s="17"/>
    </row>
    <row r="33" spans="1:9" ht="15">
      <c r="A33" s="1">
        <v>24</v>
      </c>
      <c r="B33" s="1" t="s">
        <v>153</v>
      </c>
      <c r="C33" s="17">
        <v>0</v>
      </c>
      <c r="D33" s="17">
        <v>0</v>
      </c>
      <c r="E33" s="17">
        <v>0</v>
      </c>
      <c r="F33" s="17">
        <v>0.10190827564288577</v>
      </c>
      <c r="G33" s="17">
        <v>1.605096464260003</v>
      </c>
      <c r="H33" s="17">
        <v>0</v>
      </c>
      <c r="I33" s="19" t="s">
        <v>114</v>
      </c>
    </row>
    <row r="34" spans="1:8" ht="15">
      <c r="A34" s="66" t="s">
        <v>24</v>
      </c>
      <c r="B34" s="66"/>
      <c r="C34" s="17"/>
      <c r="D34" s="17"/>
      <c r="E34" s="17"/>
      <c r="F34" s="17"/>
      <c r="G34" s="17"/>
      <c r="H34" s="17"/>
    </row>
    <row r="35" spans="1:9" ht="15">
      <c r="A35" s="1">
        <v>25</v>
      </c>
      <c r="B35" s="1" t="s">
        <v>154</v>
      </c>
      <c r="C35" s="17">
        <v>0.0415383368455179</v>
      </c>
      <c r="D35" s="17">
        <v>0.11935800314060746</v>
      </c>
      <c r="E35" s="17">
        <v>0</v>
      </c>
      <c r="F35" s="17">
        <v>0.38690599566112566</v>
      </c>
      <c r="G35" s="17">
        <v>0.4007081441100431</v>
      </c>
      <c r="H35" s="17">
        <v>6.39481000926784</v>
      </c>
      <c r="I35" s="19" t="s">
        <v>118</v>
      </c>
    </row>
    <row r="36" spans="1:9" ht="15">
      <c r="A36" s="1">
        <v>26</v>
      </c>
      <c r="B36" s="1" t="s">
        <v>155</v>
      </c>
      <c r="C36" s="17">
        <v>0</v>
      </c>
      <c r="D36" s="17">
        <v>0</v>
      </c>
      <c r="E36" s="17">
        <v>0</v>
      </c>
      <c r="F36" s="17">
        <v>0</v>
      </c>
      <c r="G36" s="17">
        <v>0.022638878198307517</v>
      </c>
      <c r="H36" s="17">
        <v>0</v>
      </c>
      <c r="I36" s="19" t="s">
        <v>118</v>
      </c>
    </row>
    <row r="37" spans="1:9" ht="15">
      <c r="A37" s="1">
        <v>27</v>
      </c>
      <c r="B37" s="1" t="s">
        <v>156</v>
      </c>
      <c r="C37" s="17">
        <v>0</v>
      </c>
      <c r="D37" s="17">
        <v>0</v>
      </c>
      <c r="E37" s="17">
        <v>0</v>
      </c>
      <c r="F37" s="17">
        <v>1.9345299783056282</v>
      </c>
      <c r="G37" s="17">
        <v>0.8399023811572087</v>
      </c>
      <c r="H37" s="17">
        <v>1.0194624652455977</v>
      </c>
      <c r="I37" s="19" t="s">
        <v>114</v>
      </c>
    </row>
    <row r="38" spans="1:8" ht="15">
      <c r="A38" s="66" t="s">
        <v>105</v>
      </c>
      <c r="B38" s="66"/>
      <c r="C38" s="17"/>
      <c r="D38" s="17"/>
      <c r="E38" s="17"/>
      <c r="F38" s="17"/>
      <c r="G38" s="17"/>
      <c r="H38" s="17"/>
    </row>
    <row r="39" spans="1:9" ht="15">
      <c r="A39" s="1">
        <v>28</v>
      </c>
      <c r="B39" s="1" t="s">
        <v>157</v>
      </c>
      <c r="C39" s="17">
        <v>0</v>
      </c>
      <c r="D39" s="17">
        <v>0.0223796255888639</v>
      </c>
      <c r="E39" s="17">
        <v>0</v>
      </c>
      <c r="F39" s="17">
        <v>0</v>
      </c>
      <c r="G39" s="17">
        <v>0</v>
      </c>
      <c r="H39" s="17">
        <v>0</v>
      </c>
      <c r="I39" s="19" t="s">
        <v>119</v>
      </c>
    </row>
    <row r="40" spans="1:9" ht="15">
      <c r="A40" s="1">
        <v>29</v>
      </c>
      <c r="B40" s="1" t="s">
        <v>158</v>
      </c>
      <c r="C40" s="17">
        <v>0.9371454044415626</v>
      </c>
      <c r="D40" s="17">
        <v>0.06154397036937572</v>
      </c>
      <c r="E40" s="17">
        <v>0</v>
      </c>
      <c r="F40" s="17">
        <v>0.07772665091406541</v>
      </c>
      <c r="G40" s="17">
        <v>0.11998605445102982</v>
      </c>
      <c r="H40" s="17">
        <v>0</v>
      </c>
      <c r="I40" s="19" t="s">
        <v>117</v>
      </c>
    </row>
    <row r="41" spans="1:9" ht="15">
      <c r="A41" s="1">
        <v>30</v>
      </c>
      <c r="B41" s="1" t="s">
        <v>159</v>
      </c>
      <c r="C41" s="17">
        <v>0</v>
      </c>
      <c r="D41" s="17">
        <v>0</v>
      </c>
      <c r="E41" s="17">
        <v>0</v>
      </c>
      <c r="F41" s="17">
        <v>0</v>
      </c>
      <c r="G41" s="17">
        <v>0</v>
      </c>
      <c r="H41" s="17">
        <v>0</v>
      </c>
      <c r="I41" s="19" t="s">
        <v>120</v>
      </c>
    </row>
    <row r="42" spans="1:9" ht="15">
      <c r="A42" s="1">
        <v>31</v>
      </c>
      <c r="B42" s="1" t="s">
        <v>160</v>
      </c>
      <c r="C42" s="17">
        <v>0</v>
      </c>
      <c r="D42" s="17">
        <v>0</v>
      </c>
      <c r="E42" s="17">
        <v>0</v>
      </c>
      <c r="F42" s="17">
        <v>0</v>
      </c>
      <c r="G42" s="17">
        <v>0.5976663844353184</v>
      </c>
      <c r="H42" s="17">
        <v>0</v>
      </c>
      <c r="I42" s="19" t="s">
        <v>117</v>
      </c>
    </row>
    <row r="43" spans="1:9" ht="15">
      <c r="A43" s="1">
        <v>32</v>
      </c>
      <c r="B43" s="1" t="s">
        <v>161</v>
      </c>
      <c r="C43" s="17">
        <v>1.97560382557951</v>
      </c>
      <c r="D43" s="17">
        <v>2.353590624428853</v>
      </c>
      <c r="E43" s="17">
        <v>0</v>
      </c>
      <c r="F43" s="17">
        <v>0.4369965040279678</v>
      </c>
      <c r="G43" s="17">
        <v>0.3441109486142742</v>
      </c>
      <c r="H43" s="17">
        <v>0.3707136237256719</v>
      </c>
      <c r="I43" s="19" t="s">
        <v>119</v>
      </c>
    </row>
    <row r="44" spans="1:8" ht="15">
      <c r="A44" s="66" t="s">
        <v>106</v>
      </c>
      <c r="B44" s="66"/>
      <c r="C44" s="17"/>
      <c r="D44" s="17"/>
      <c r="E44" s="17"/>
      <c r="F44" s="17"/>
      <c r="G44" s="17"/>
      <c r="H44" s="17"/>
    </row>
    <row r="45" spans="1:9" ht="15">
      <c r="A45" s="1">
        <v>33</v>
      </c>
      <c r="B45" s="1" t="s">
        <v>162</v>
      </c>
      <c r="C45" s="17">
        <v>0</v>
      </c>
      <c r="D45" s="17">
        <v>14.09170424578797</v>
      </c>
      <c r="E45" s="17">
        <v>0</v>
      </c>
      <c r="F45" s="17">
        <v>0.0069090356368058155</v>
      </c>
      <c r="G45" s="17">
        <v>6.723746824897332</v>
      </c>
      <c r="H45" s="17">
        <v>0</v>
      </c>
      <c r="I45" s="19" t="s">
        <v>119</v>
      </c>
    </row>
    <row r="46" spans="1:9" ht="15">
      <c r="A46" s="1">
        <v>34</v>
      </c>
      <c r="B46" s="15" t="s">
        <v>23</v>
      </c>
      <c r="C46" s="17">
        <v>0</v>
      </c>
      <c r="D46" s="17">
        <v>0</v>
      </c>
      <c r="E46" s="17">
        <v>0</v>
      </c>
      <c r="F46" s="17">
        <v>6.045406182205088</v>
      </c>
      <c r="G46" s="17">
        <v>0.3169442947763052</v>
      </c>
      <c r="H46" s="17">
        <v>0</v>
      </c>
      <c r="I46" s="19" t="s">
        <v>116</v>
      </c>
    </row>
    <row r="47" spans="1:8" ht="15">
      <c r="A47" s="66" t="s">
        <v>107</v>
      </c>
      <c r="B47" s="66"/>
      <c r="C47" s="17"/>
      <c r="D47" s="17"/>
      <c r="E47" s="17"/>
      <c r="F47" s="17"/>
      <c r="G47" s="17"/>
      <c r="H47" s="17"/>
    </row>
    <row r="48" spans="1:9" ht="15">
      <c r="A48" s="1">
        <v>35</v>
      </c>
      <c r="B48" s="1" t="s">
        <v>163</v>
      </c>
      <c r="C48" s="17">
        <v>0.010131301669638514</v>
      </c>
      <c r="D48" s="17">
        <v>0.48862182535686177</v>
      </c>
      <c r="E48" s="17">
        <v>0</v>
      </c>
      <c r="F48" s="17">
        <v>0</v>
      </c>
      <c r="G48" s="17">
        <v>0</v>
      </c>
      <c r="H48" s="17">
        <v>0</v>
      </c>
      <c r="I48" s="19" t="s">
        <v>120</v>
      </c>
    </row>
    <row r="49" spans="1:9" ht="15">
      <c r="A49" s="1">
        <v>36</v>
      </c>
      <c r="B49" s="1" t="s">
        <v>164</v>
      </c>
      <c r="C49" s="17">
        <v>0.4812368293078294</v>
      </c>
      <c r="D49" s="17">
        <v>0.3300994774357425</v>
      </c>
      <c r="E49" s="17">
        <v>0</v>
      </c>
      <c r="F49" s="17">
        <v>0</v>
      </c>
      <c r="G49" s="17">
        <v>0</v>
      </c>
      <c r="H49" s="17">
        <v>0</v>
      </c>
      <c r="I49" s="19" t="s">
        <v>120</v>
      </c>
    </row>
    <row r="50" spans="1:9" ht="15">
      <c r="A50" s="1">
        <v>37</v>
      </c>
      <c r="B50" s="1" t="s">
        <v>165</v>
      </c>
      <c r="C50" s="17">
        <v>0</v>
      </c>
      <c r="D50" s="17">
        <v>10.212569143718227</v>
      </c>
      <c r="E50" s="17">
        <v>0</v>
      </c>
      <c r="F50" s="17">
        <v>0.12608990037170612</v>
      </c>
      <c r="G50" s="17">
        <v>0.9372495574099311</v>
      </c>
      <c r="H50" s="17">
        <v>0</v>
      </c>
      <c r="I50" s="19" t="s">
        <v>116</v>
      </c>
    </row>
    <row r="51" spans="1:9" ht="15">
      <c r="A51" s="1">
        <v>38</v>
      </c>
      <c r="B51" s="1" t="s">
        <v>166</v>
      </c>
      <c r="C51" s="17">
        <v>0</v>
      </c>
      <c r="D51" s="17">
        <v>0</v>
      </c>
      <c r="E51" s="17">
        <v>0</v>
      </c>
      <c r="F51" s="17">
        <v>0</v>
      </c>
      <c r="G51" s="17">
        <v>0.0656527467750918</v>
      </c>
      <c r="H51" s="17">
        <v>0</v>
      </c>
      <c r="I51" s="19" t="s">
        <v>116</v>
      </c>
    </row>
    <row r="52" spans="1:9" ht="15">
      <c r="A52" s="1">
        <v>39</v>
      </c>
      <c r="B52" s="1" t="s">
        <v>167</v>
      </c>
      <c r="C52" s="17">
        <v>0</v>
      </c>
      <c r="D52" s="17">
        <v>0.01</v>
      </c>
      <c r="E52" s="17">
        <v>0</v>
      </c>
      <c r="F52" s="17">
        <v>0.055272285094446524</v>
      </c>
      <c r="G52" s="17">
        <v>0.05886108331559954</v>
      </c>
      <c r="H52" s="17">
        <v>0</v>
      </c>
      <c r="I52" s="19" t="s">
        <v>116</v>
      </c>
    </row>
    <row r="53" spans="1:9" ht="15">
      <c r="A53" s="1">
        <v>40</v>
      </c>
      <c r="B53" s="15" t="s">
        <v>168</v>
      </c>
      <c r="C53" s="17">
        <v>0</v>
      </c>
      <c r="D53" s="17">
        <v>1.0704920906673232</v>
      </c>
      <c r="E53" s="17">
        <v>0</v>
      </c>
      <c r="F53" s="17">
        <v>0</v>
      </c>
      <c r="G53" s="17">
        <v>0</v>
      </c>
      <c r="H53" s="17">
        <v>0</v>
      </c>
      <c r="I53" s="19" t="s">
        <v>116</v>
      </c>
    </row>
    <row r="54" spans="1:9" ht="15">
      <c r="A54" s="1">
        <v>41</v>
      </c>
      <c r="B54" s="1" t="s">
        <v>169</v>
      </c>
      <c r="C54" s="17">
        <v>0</v>
      </c>
      <c r="D54" s="17">
        <v>0</v>
      </c>
      <c r="E54" s="17">
        <v>0</v>
      </c>
      <c r="F54" s="17">
        <v>0.2694523898354268</v>
      </c>
      <c r="G54" s="17">
        <v>0.5433330767593804</v>
      </c>
      <c r="H54" s="17">
        <v>0</v>
      </c>
      <c r="I54" s="19" t="s">
        <v>116</v>
      </c>
    </row>
    <row r="55" spans="1:9" ht="15">
      <c r="A55" s="1">
        <v>42</v>
      </c>
      <c r="B55" s="1" t="s">
        <v>170</v>
      </c>
      <c r="C55" s="17">
        <v>0.2836764467498784</v>
      </c>
      <c r="D55" s="17">
        <v>0</v>
      </c>
      <c r="E55" s="17">
        <v>0</v>
      </c>
      <c r="F55" s="17">
        <v>0</v>
      </c>
      <c r="G55" s="17">
        <v>0</v>
      </c>
      <c r="H55" s="17">
        <v>0</v>
      </c>
      <c r="I55" s="19" t="s">
        <v>116</v>
      </c>
    </row>
    <row r="56" spans="1:9" ht="15">
      <c r="A56" s="1">
        <v>43</v>
      </c>
      <c r="B56" s="1" t="s">
        <v>171</v>
      </c>
      <c r="C56" s="17">
        <v>0</v>
      </c>
      <c r="D56" s="17">
        <v>0</v>
      </c>
      <c r="E56" s="17">
        <v>0</v>
      </c>
      <c r="F56" s="17">
        <v>0</v>
      </c>
      <c r="G56" s="17">
        <v>8.28130164494089</v>
      </c>
      <c r="H56" s="17">
        <v>0</v>
      </c>
      <c r="I56" s="19" t="s">
        <v>119</v>
      </c>
    </row>
    <row r="57" spans="1:9" ht="15">
      <c r="A57" s="1">
        <v>44</v>
      </c>
      <c r="B57" s="65" t="s">
        <v>221</v>
      </c>
      <c r="C57" s="17">
        <v>4.321000162100827</v>
      </c>
      <c r="D57" s="17">
        <v>0</v>
      </c>
      <c r="E57" s="17">
        <v>0</v>
      </c>
      <c r="F57" s="17">
        <v>2.4406168387016542</v>
      </c>
      <c r="G57" s="17">
        <v>8.921981897952993</v>
      </c>
      <c r="H57" s="17">
        <v>0</v>
      </c>
      <c r="I57" s="19" t="s">
        <v>116</v>
      </c>
    </row>
    <row r="58" spans="1:9" ht="15">
      <c r="A58" s="1">
        <v>45</v>
      </c>
      <c r="B58" s="65" t="s">
        <v>222</v>
      </c>
      <c r="C58" s="17">
        <v>0</v>
      </c>
      <c r="D58" s="17">
        <v>0</v>
      </c>
      <c r="E58" s="17">
        <v>0</v>
      </c>
      <c r="F58" s="17">
        <v>2.977794359463306</v>
      </c>
      <c r="G58" s="17">
        <v>0</v>
      </c>
      <c r="H58" s="17">
        <v>0</v>
      </c>
      <c r="I58" s="19" t="s">
        <v>116</v>
      </c>
    </row>
    <row r="59" spans="1:9" ht="15">
      <c r="A59" s="1">
        <v>46</v>
      </c>
      <c r="B59" s="1" t="s">
        <v>220</v>
      </c>
      <c r="C59" s="17">
        <v>0</v>
      </c>
      <c r="D59" s="17">
        <v>0.03729937598143983</v>
      </c>
      <c r="E59" s="17">
        <v>0</v>
      </c>
      <c r="F59" s="17">
        <v>0</v>
      </c>
      <c r="G59" s="17">
        <v>1.08440226569893</v>
      </c>
      <c r="H59" s="17">
        <v>0</v>
      </c>
      <c r="I59" s="19" t="s">
        <v>119</v>
      </c>
    </row>
    <row r="60" spans="1:9" ht="15">
      <c r="A60" s="1">
        <v>47</v>
      </c>
      <c r="B60" s="1" t="s">
        <v>172</v>
      </c>
      <c r="C60" s="17">
        <v>0.13170692170530068</v>
      </c>
      <c r="D60" s="17">
        <v>0.4550523869735659</v>
      </c>
      <c r="E60" s="17">
        <v>0</v>
      </c>
      <c r="F60" s="17">
        <v>0.06563583854965524</v>
      </c>
      <c r="G60" s="17">
        <v>0</v>
      </c>
      <c r="H60" s="17">
        <v>0</v>
      </c>
      <c r="I60" s="19" t="s">
        <v>117</v>
      </c>
    </row>
    <row r="61" spans="1:8" ht="15">
      <c r="A61" s="66" t="s">
        <v>108</v>
      </c>
      <c r="B61" s="66"/>
      <c r="C61" s="17"/>
      <c r="D61" s="17"/>
      <c r="E61" s="17"/>
      <c r="F61" s="17"/>
      <c r="G61" s="17"/>
      <c r="H61" s="17"/>
    </row>
    <row r="62" spans="1:9" ht="15">
      <c r="A62" s="1">
        <v>48</v>
      </c>
      <c r="B62" s="1" t="s">
        <v>173</v>
      </c>
      <c r="C62" s="17">
        <v>5.096044739828173</v>
      </c>
      <c r="D62" s="17">
        <v>4.619527715301324</v>
      </c>
      <c r="E62" s="17">
        <v>9.75609756097561</v>
      </c>
      <c r="F62" s="17">
        <v>0</v>
      </c>
      <c r="G62" s="17">
        <v>0.10640272753204533</v>
      </c>
      <c r="H62" s="17">
        <v>0</v>
      </c>
      <c r="I62" s="19" t="s">
        <v>120</v>
      </c>
    </row>
    <row r="63" spans="1:9" ht="15">
      <c r="A63" s="1">
        <v>49</v>
      </c>
      <c r="B63" s="15" t="s">
        <v>14</v>
      </c>
      <c r="C63" s="17">
        <v>0</v>
      </c>
      <c r="D63" s="17">
        <v>0.05594906397215975</v>
      </c>
      <c r="E63" s="17">
        <v>0</v>
      </c>
      <c r="F63" s="17">
        <v>0.15545330182813083</v>
      </c>
      <c r="G63" s="17">
        <v>0.4754164421644579</v>
      </c>
      <c r="H63" s="17">
        <v>0</v>
      </c>
      <c r="I63" s="19" t="s">
        <v>120</v>
      </c>
    </row>
    <row r="64" spans="1:9" ht="15">
      <c r="A64" s="1">
        <v>50</v>
      </c>
      <c r="B64" s="1" t="s">
        <v>174</v>
      </c>
      <c r="C64" s="17">
        <v>0.010131301669638514</v>
      </c>
      <c r="D64" s="17">
        <v>0.221931287089567</v>
      </c>
      <c r="E64" s="17">
        <v>0</v>
      </c>
      <c r="F64" s="17">
        <v>0</v>
      </c>
      <c r="G64" s="17">
        <v>0</v>
      </c>
      <c r="H64" s="17">
        <v>0</v>
      </c>
      <c r="I64" s="19" t="s">
        <v>120</v>
      </c>
    </row>
    <row r="65" spans="1:8" ht="15">
      <c r="A65" s="66" t="s">
        <v>21</v>
      </c>
      <c r="B65" s="66"/>
      <c r="C65" s="17"/>
      <c r="D65" s="17"/>
      <c r="E65" s="17"/>
      <c r="F65" s="17"/>
      <c r="G65" s="17"/>
      <c r="H65" s="17"/>
    </row>
    <row r="66" spans="1:9" ht="15">
      <c r="A66" s="1">
        <v>51</v>
      </c>
      <c r="B66" s="1" t="s">
        <v>175</v>
      </c>
      <c r="C66" s="17">
        <v>0</v>
      </c>
      <c r="D66" s="17">
        <v>0</v>
      </c>
      <c r="E66" s="17">
        <v>0</v>
      </c>
      <c r="F66" s="17">
        <v>0.58208625240089</v>
      </c>
      <c r="G66" s="17">
        <v>0</v>
      </c>
      <c r="H66" s="17">
        <v>0</v>
      </c>
      <c r="I66" s="19" t="s">
        <v>114</v>
      </c>
    </row>
    <row r="67" spans="1:9" ht="15">
      <c r="A67" s="1">
        <v>52</v>
      </c>
      <c r="B67" s="1" t="s">
        <v>176</v>
      </c>
      <c r="C67" s="17">
        <v>1.8438969038742097</v>
      </c>
      <c r="D67" s="17">
        <v>0.4270778549874861</v>
      </c>
      <c r="E67" s="17">
        <v>0</v>
      </c>
      <c r="F67" s="17">
        <v>0.055272285094446524</v>
      </c>
      <c r="G67" s="17">
        <v>2.3295405666058433</v>
      </c>
      <c r="H67" s="17">
        <v>1.3901760889712698</v>
      </c>
      <c r="I67" s="19" t="s">
        <v>116</v>
      </c>
    </row>
    <row r="68" spans="1:9" ht="15">
      <c r="A68" s="1">
        <v>53</v>
      </c>
      <c r="B68" s="1" t="s">
        <v>20</v>
      </c>
      <c r="C68" s="17">
        <v>0</v>
      </c>
      <c r="D68" s="17">
        <v>0</v>
      </c>
      <c r="E68" s="17">
        <v>0</v>
      </c>
      <c r="F68" s="17">
        <v>0.015890781964653374</v>
      </c>
      <c r="G68" s="17">
        <v>0.7244441023458406</v>
      </c>
      <c r="H68" s="17">
        <v>0</v>
      </c>
      <c r="I68" s="19" t="s">
        <v>114</v>
      </c>
    </row>
    <row r="69" spans="1:9" ht="15">
      <c r="A69" s="1">
        <v>54</v>
      </c>
      <c r="B69" s="1" t="s">
        <v>22</v>
      </c>
      <c r="C69" s="17">
        <v>0</v>
      </c>
      <c r="D69" s="17">
        <v>0</v>
      </c>
      <c r="E69" s="17">
        <v>0</v>
      </c>
      <c r="F69" s="17">
        <v>0.1316171288811508</v>
      </c>
      <c r="G69" s="17">
        <v>0.4713414440887625</v>
      </c>
      <c r="H69" s="17">
        <v>0</v>
      </c>
      <c r="I69" s="19" t="s">
        <v>114</v>
      </c>
    </row>
    <row r="70" spans="1:9" ht="15">
      <c r="A70" s="1">
        <v>55</v>
      </c>
      <c r="B70" s="1" t="s">
        <v>25</v>
      </c>
      <c r="C70" s="17">
        <v>0</v>
      </c>
      <c r="D70" s="17">
        <v>0</v>
      </c>
      <c r="E70" s="17">
        <v>0</v>
      </c>
      <c r="F70" s="17">
        <v>0.01</v>
      </c>
      <c r="G70" s="17">
        <v>0.04301386857678428</v>
      </c>
      <c r="H70" s="17">
        <v>0</v>
      </c>
      <c r="I70" s="19" t="s">
        <v>114</v>
      </c>
    </row>
    <row r="71" spans="1:8" ht="15">
      <c r="A71" s="66" t="s">
        <v>109</v>
      </c>
      <c r="B71" s="66"/>
      <c r="C71" s="17"/>
      <c r="D71" s="17"/>
      <c r="E71" s="17"/>
      <c r="F71" s="17"/>
      <c r="G71" s="17"/>
      <c r="H71" s="17"/>
    </row>
    <row r="72" spans="1:9" ht="15">
      <c r="A72" s="1">
        <v>56</v>
      </c>
      <c r="B72" s="15" t="s">
        <v>16</v>
      </c>
      <c r="C72" s="17">
        <v>0.2654401037445291</v>
      </c>
      <c r="D72" s="17">
        <v>0.012308794073875147</v>
      </c>
      <c r="E72" s="17">
        <v>0.01</v>
      </c>
      <c r="F72" s="17">
        <v>0.012436264146250469</v>
      </c>
      <c r="G72" s="17">
        <v>0.10504439484014688</v>
      </c>
      <c r="H72" s="17">
        <v>0</v>
      </c>
      <c r="I72" s="19" t="s">
        <v>113</v>
      </c>
    </row>
    <row r="73" spans="1:9" ht="15">
      <c r="A73" s="1">
        <v>57</v>
      </c>
      <c r="B73" s="1" t="s">
        <v>177</v>
      </c>
      <c r="C73" s="17">
        <v>4.73</v>
      </c>
      <c r="D73" s="17">
        <v>0</v>
      </c>
      <c r="E73" s="17">
        <v>0</v>
      </c>
      <c r="F73" s="17">
        <v>0.48708701239480995</v>
      </c>
      <c r="G73" s="17">
        <v>0.819527390778732</v>
      </c>
      <c r="H73" s="17">
        <v>0</v>
      </c>
      <c r="I73" s="19" t="s">
        <v>113</v>
      </c>
    </row>
    <row r="74" spans="1:8" ht="15">
      <c r="A74" s="66" t="s">
        <v>110</v>
      </c>
      <c r="B74" s="66"/>
      <c r="C74" s="17"/>
      <c r="D74" s="17"/>
      <c r="E74" s="17"/>
      <c r="F74" s="17"/>
      <c r="G74" s="17"/>
      <c r="H74" s="17"/>
    </row>
    <row r="75" spans="1:9" ht="15">
      <c r="A75" s="1">
        <v>58</v>
      </c>
      <c r="B75" s="1" t="s">
        <v>178</v>
      </c>
      <c r="C75" s="17">
        <v>0.16210082671421622</v>
      </c>
      <c r="D75" s="17">
        <v>0.29876800161133305</v>
      </c>
      <c r="E75" s="17">
        <v>6.097560975609756</v>
      </c>
      <c r="F75" s="17">
        <v>0.8152662051430861</v>
      </c>
      <c r="G75" s="17">
        <v>0.009055551279323008</v>
      </c>
      <c r="H75" s="17">
        <v>0</v>
      </c>
      <c r="I75" s="19" t="s">
        <v>113</v>
      </c>
    </row>
    <row r="76" spans="1:9" ht="15">
      <c r="A76" s="1">
        <v>59</v>
      </c>
      <c r="B76" s="15" t="s">
        <v>19</v>
      </c>
      <c r="C76" s="17">
        <v>0</v>
      </c>
      <c r="D76" s="17">
        <v>0.031704469584223856</v>
      </c>
      <c r="E76" s="17">
        <v>0</v>
      </c>
      <c r="F76" s="17">
        <v>0.6373585374953364</v>
      </c>
      <c r="G76" s="17">
        <v>7.042955007493468</v>
      </c>
      <c r="H76" s="17">
        <v>1.1121408711770158</v>
      </c>
      <c r="I76" s="19" t="s">
        <v>113</v>
      </c>
    </row>
    <row r="77" spans="1:9" ht="15">
      <c r="A77" s="1">
        <v>60</v>
      </c>
      <c r="B77" s="1" t="s">
        <v>179</v>
      </c>
      <c r="C77" s="17">
        <v>5.207489058194196</v>
      </c>
      <c r="D77" s="17">
        <v>0</v>
      </c>
      <c r="E77" s="17">
        <v>0</v>
      </c>
      <c r="F77" s="17">
        <v>0.0932719810968785</v>
      </c>
      <c r="G77" s="17">
        <v>0.5886108331559954</v>
      </c>
      <c r="H77" s="17">
        <v>3.243744207599629</v>
      </c>
      <c r="I77" s="19" t="s">
        <v>116</v>
      </c>
    </row>
    <row r="78" spans="1:9" ht="15">
      <c r="A78" s="1">
        <v>61</v>
      </c>
      <c r="B78" s="1" t="s">
        <v>180</v>
      </c>
      <c r="C78" s="17">
        <v>6.884955422272657</v>
      </c>
      <c r="D78" s="17">
        <v>21.05214079768446</v>
      </c>
      <c r="E78" s="17">
        <v>9.75609756097561</v>
      </c>
      <c r="F78" s="17">
        <v>46.236993740413716</v>
      </c>
      <c r="G78" s="17">
        <v>20.20746267980929</v>
      </c>
      <c r="H78" s="17">
        <v>0</v>
      </c>
      <c r="I78" s="19" t="s">
        <v>116</v>
      </c>
    </row>
    <row r="79" spans="1:9" ht="15">
      <c r="A79" s="1">
        <v>62</v>
      </c>
      <c r="B79" s="1" t="s">
        <v>181</v>
      </c>
      <c r="C79" s="17">
        <v>7.147633327929971</v>
      </c>
      <c r="D79" s="17">
        <v>1.7101763887490165</v>
      </c>
      <c r="E79" s="17">
        <v>30.48</v>
      </c>
      <c r="F79" s="17">
        <v>2.058892619768133</v>
      </c>
      <c r="G79" s="17">
        <v>0.3327915095151205</v>
      </c>
      <c r="H79" s="17">
        <v>0.18535681186283595</v>
      </c>
      <c r="I79" s="19" t="s">
        <v>113</v>
      </c>
    </row>
    <row r="80" spans="1:9" ht="15">
      <c r="A80" s="1">
        <v>63</v>
      </c>
      <c r="B80" s="1" t="s">
        <v>182</v>
      </c>
      <c r="C80" s="17">
        <v>21.00218836116064</v>
      </c>
      <c r="D80" s="17">
        <v>8.545287037347865</v>
      </c>
      <c r="E80" s="17">
        <v>43.90024390243903</v>
      </c>
      <c r="F80" s="17">
        <v>0</v>
      </c>
      <c r="G80" s="17">
        <v>0</v>
      </c>
      <c r="H80" s="17">
        <v>0</v>
      </c>
      <c r="I80" s="19" t="s">
        <v>115</v>
      </c>
    </row>
    <row r="81" spans="1:8" ht="15">
      <c r="A81" s="66" t="s">
        <v>111</v>
      </c>
      <c r="B81" s="66"/>
      <c r="C81" s="17"/>
      <c r="D81" s="17"/>
      <c r="E81" s="17"/>
      <c r="F81" s="17"/>
      <c r="G81" s="17"/>
      <c r="H81" s="17"/>
    </row>
    <row r="82" spans="1:9" ht="15">
      <c r="A82" s="1">
        <v>64</v>
      </c>
      <c r="B82" s="1" t="s">
        <v>183</v>
      </c>
      <c r="C82" s="17">
        <v>0</v>
      </c>
      <c r="D82" s="17">
        <v>0</v>
      </c>
      <c r="E82" s="17">
        <v>0</v>
      </c>
      <c r="F82" s="17">
        <v>0.055272285094446524</v>
      </c>
      <c r="G82" s="17">
        <v>0</v>
      </c>
      <c r="H82" s="17">
        <v>0</v>
      </c>
      <c r="I82" s="19" t="s">
        <v>116</v>
      </c>
    </row>
    <row r="83" spans="1:9" ht="15">
      <c r="A83" s="1">
        <v>65</v>
      </c>
      <c r="B83" s="1" t="s">
        <v>184</v>
      </c>
      <c r="C83" s="17">
        <v>0</v>
      </c>
      <c r="D83" s="17">
        <v>0</v>
      </c>
      <c r="E83" s="17">
        <v>0</v>
      </c>
      <c r="F83" s="17">
        <v>3.5944257900482253</v>
      </c>
      <c r="G83" s="17">
        <v>5.243164190728021</v>
      </c>
      <c r="H83" s="17">
        <v>0</v>
      </c>
      <c r="I83" s="19" t="s">
        <v>116</v>
      </c>
    </row>
    <row r="84" spans="1:8" ht="15">
      <c r="A84" s="1" t="s">
        <v>217</v>
      </c>
      <c r="C84" s="17"/>
      <c r="D84" s="17"/>
      <c r="E84" s="17"/>
      <c r="F84" s="17"/>
      <c r="G84" s="17"/>
      <c r="H84" s="17"/>
    </row>
    <row r="85" spans="1:9" ht="15">
      <c r="A85" s="1">
        <v>66</v>
      </c>
      <c r="B85" s="65" t="s">
        <v>218</v>
      </c>
      <c r="C85" s="17">
        <v>0</v>
      </c>
      <c r="D85" s="17">
        <v>0.13054781593503942</v>
      </c>
      <c r="E85" s="17">
        <v>0</v>
      </c>
      <c r="F85" s="17">
        <v>3.824151224972019</v>
      </c>
      <c r="G85" s="17">
        <v>0.02943054165779977</v>
      </c>
      <c r="H85" s="17">
        <v>0</v>
      </c>
      <c r="I85" s="19" t="s">
        <v>116</v>
      </c>
    </row>
    <row r="86" spans="2:8" ht="15">
      <c r="B86" s="1" t="s">
        <v>188</v>
      </c>
      <c r="C86" s="17"/>
      <c r="D86" s="17">
        <v>1.3250863294056945</v>
      </c>
      <c r="E86" s="17"/>
      <c r="F86" s="17">
        <v>0.2817754839779514</v>
      </c>
      <c r="G86" s="17">
        <v>1.5978131296438023</v>
      </c>
      <c r="H86" s="17"/>
    </row>
    <row r="87" spans="1:8" ht="15">
      <c r="A87" s="36" t="s">
        <v>123</v>
      </c>
      <c r="B87" s="36"/>
      <c r="C87" s="17"/>
      <c r="D87" s="17"/>
      <c r="E87" s="17"/>
      <c r="F87" s="17"/>
      <c r="G87" s="17"/>
      <c r="H87" s="17"/>
    </row>
    <row r="88" spans="1:9" ht="15">
      <c r="A88" s="1">
        <v>67</v>
      </c>
      <c r="B88" s="1" t="s">
        <v>185</v>
      </c>
      <c r="C88" s="17">
        <v>2.446709353217701</v>
      </c>
      <c r="D88" s="17">
        <v>0.4177530109921261</v>
      </c>
      <c r="E88" s="17">
        <v>0</v>
      </c>
      <c r="F88" s="17">
        <v>0.6131769127665161</v>
      </c>
      <c r="G88" s="17">
        <v>0</v>
      </c>
      <c r="H88" s="17">
        <v>0</v>
      </c>
      <c r="I88" s="19" t="s">
        <v>121</v>
      </c>
    </row>
    <row r="89" spans="1:9" ht="15">
      <c r="A89" s="1">
        <v>68</v>
      </c>
      <c r="B89" s="1" t="s">
        <v>186</v>
      </c>
      <c r="C89" s="17">
        <v>0.0769978926892527</v>
      </c>
      <c r="D89" s="17">
        <v>0.028347525745894272</v>
      </c>
      <c r="E89" s="17">
        <v>0</v>
      </c>
      <c r="F89" s="17">
        <v>0.2594342881620583</v>
      </c>
      <c r="G89" s="17">
        <v>0.22412489416324444</v>
      </c>
      <c r="H89" s="17">
        <v>0</v>
      </c>
      <c r="I89" s="19" t="s">
        <v>113</v>
      </c>
    </row>
    <row r="90" spans="2:9" ht="15">
      <c r="B90" s="1" t="s">
        <v>15</v>
      </c>
      <c r="C90" s="17">
        <v>0</v>
      </c>
      <c r="D90" s="17">
        <v>0.01</v>
      </c>
      <c r="E90" s="17">
        <v>0</v>
      </c>
      <c r="F90" s="17">
        <v>0.01</v>
      </c>
      <c r="G90" s="17">
        <v>0.01</v>
      </c>
      <c r="H90" s="17">
        <v>0</v>
      </c>
      <c r="I90" s="19" t="s">
        <v>37</v>
      </c>
    </row>
    <row r="91" spans="1:8" ht="15">
      <c r="A91" s="66" t="s">
        <v>124</v>
      </c>
      <c r="B91" s="66"/>
      <c r="C91" s="17"/>
      <c r="D91" s="17"/>
      <c r="E91" s="17"/>
      <c r="F91" s="17"/>
      <c r="G91" s="17"/>
      <c r="H91" s="17"/>
    </row>
    <row r="92" spans="1:9" ht="15">
      <c r="A92" s="33">
        <v>69</v>
      </c>
      <c r="B92" s="33" t="s">
        <v>187</v>
      </c>
      <c r="C92" s="37">
        <v>0.2390987194034689</v>
      </c>
      <c r="D92" s="37">
        <v>0.2014166302997751</v>
      </c>
      <c r="E92" s="37">
        <v>0</v>
      </c>
      <c r="F92" s="37">
        <v>0.01</v>
      </c>
      <c r="G92" s="37">
        <v>0</v>
      </c>
      <c r="H92" s="37">
        <v>0</v>
      </c>
      <c r="I92" s="35" t="s">
        <v>113</v>
      </c>
    </row>
    <row r="93" spans="1:9" ht="15">
      <c r="A93" s="4"/>
      <c r="B93" s="4" t="s">
        <v>39</v>
      </c>
      <c r="C93" s="18">
        <f aca="true" t="shared" si="0" ref="C93:H93">+SUM(C7:C92)</f>
        <v>100.00000000000001</v>
      </c>
      <c r="D93" s="18">
        <f t="shared" si="0"/>
        <v>100</v>
      </c>
      <c r="E93" s="18">
        <f t="shared" si="0"/>
        <v>100</v>
      </c>
      <c r="F93" s="18">
        <f t="shared" si="0"/>
        <v>100</v>
      </c>
      <c r="G93" s="18">
        <f t="shared" si="0"/>
        <v>100</v>
      </c>
      <c r="H93" s="18">
        <f t="shared" si="0"/>
        <v>100.00000000000001</v>
      </c>
      <c r="I93" s="5"/>
    </row>
  </sheetData>
  <sheetProtection/>
  <mergeCells count="20">
    <mergeCell ref="A1:I1"/>
    <mergeCell ref="A5:B5"/>
    <mergeCell ref="A6:B6"/>
    <mergeCell ref="A3:B4"/>
    <mergeCell ref="C3:D3"/>
    <mergeCell ref="F3:G3"/>
    <mergeCell ref="I3:I4"/>
    <mergeCell ref="A14:B14"/>
    <mergeCell ref="A30:B30"/>
    <mergeCell ref="A32:B32"/>
    <mergeCell ref="A34:B34"/>
    <mergeCell ref="A38:B38"/>
    <mergeCell ref="A44:B44"/>
    <mergeCell ref="A91:B91"/>
    <mergeCell ref="A47:B47"/>
    <mergeCell ref="A61:B61"/>
    <mergeCell ref="A65:B65"/>
    <mergeCell ref="A71:B71"/>
    <mergeCell ref="A74:B74"/>
    <mergeCell ref="A81:B81"/>
  </mergeCells>
  <printOptions/>
  <pageMargins left="0.2" right="0.2" top="0.2" bottom="0.2" header="0.5" footer="0.2"/>
  <pageSetup fitToHeight="1" fitToWidth="1" orientation="portrait" paperSize="9" scale="54"/>
  <ignoredErrors>
    <ignoredError sqref="C93 D93:H93" emptyCellReference="1"/>
  </ignoredErrors>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I1"/>
    </sheetView>
  </sheetViews>
  <sheetFormatPr defaultColWidth="10.75390625" defaultRowHeight="15.75"/>
  <cols>
    <col min="1" max="1" width="4.25390625" style="1" customWidth="1"/>
    <col min="2" max="2" width="28.75390625" style="1" bestFit="1" customWidth="1"/>
    <col min="3" max="9" width="13.75390625" style="19" customWidth="1"/>
    <col min="10" max="10" width="8.25390625" style="1" customWidth="1"/>
    <col min="11" max="11" width="19.25390625" style="1" bestFit="1" customWidth="1"/>
    <col min="12" max="12" width="22.75390625" style="1" bestFit="1" customWidth="1"/>
    <col min="13" max="13" width="25.00390625" style="1" bestFit="1" customWidth="1"/>
    <col min="14" max="14" width="10.50390625" style="1" customWidth="1"/>
    <col min="15" max="16384" width="10.75390625" style="1" customWidth="1"/>
  </cols>
  <sheetData>
    <row r="1" spans="1:9" ht="39.75" customHeight="1">
      <c r="A1" s="74" t="s">
        <v>190</v>
      </c>
      <c r="B1" s="74"/>
      <c r="C1" s="74"/>
      <c r="D1" s="74"/>
      <c r="E1" s="74"/>
      <c r="F1" s="74"/>
      <c r="G1" s="74"/>
      <c r="H1" s="74"/>
      <c r="I1" s="74"/>
    </row>
    <row r="3" spans="1:9" ht="27" customHeight="1">
      <c r="A3" s="68" t="s">
        <v>60</v>
      </c>
      <c r="B3" s="68"/>
      <c r="C3" s="73" t="s">
        <v>44</v>
      </c>
      <c r="D3" s="73"/>
      <c r="E3" s="73" t="s">
        <v>45</v>
      </c>
      <c r="F3" s="73"/>
      <c r="G3" s="14" t="s">
        <v>59</v>
      </c>
      <c r="H3" s="73" t="s">
        <v>47</v>
      </c>
      <c r="I3" s="73"/>
    </row>
    <row r="4" spans="1:9" ht="15">
      <c r="A4" s="69"/>
      <c r="B4" s="69"/>
      <c r="C4" s="12" t="s">
        <v>50</v>
      </c>
      <c r="D4" s="12" t="s">
        <v>51</v>
      </c>
      <c r="E4" s="12" t="s">
        <v>50</v>
      </c>
      <c r="F4" s="12" t="s">
        <v>51</v>
      </c>
      <c r="G4" s="12" t="s">
        <v>51</v>
      </c>
      <c r="H4" s="12" t="s">
        <v>51</v>
      </c>
      <c r="I4" s="12" t="s">
        <v>50</v>
      </c>
    </row>
    <row r="5" spans="1:9" ht="15">
      <c r="A5" s="1">
        <v>1</v>
      </c>
      <c r="B5" s="15" t="s">
        <v>27</v>
      </c>
      <c r="C5" s="16">
        <v>61.423857614238585</v>
      </c>
      <c r="D5" s="16">
        <v>31.599999999999994</v>
      </c>
      <c r="E5" s="16">
        <v>44.34037730817945</v>
      </c>
      <c r="F5" s="16">
        <v>34.327810927030896</v>
      </c>
      <c r="G5" s="16">
        <v>19.417500000000004</v>
      </c>
      <c r="H5" s="16">
        <v>35.775</v>
      </c>
      <c r="I5" s="16">
        <v>26.462451251624948</v>
      </c>
    </row>
    <row r="6" spans="1:9" ht="15">
      <c r="A6" s="1">
        <v>2</v>
      </c>
      <c r="B6" s="15" t="s">
        <v>31</v>
      </c>
      <c r="C6" s="16">
        <v>27.43725627437257</v>
      </c>
      <c r="D6" s="16">
        <v>50.64999999999999</v>
      </c>
      <c r="E6" s="16">
        <v>32.46116925538297</v>
      </c>
      <c r="F6" s="16">
        <v>56.588552951765045</v>
      </c>
      <c r="G6" s="16">
        <v>62.74000000000001</v>
      </c>
      <c r="H6" s="16">
        <v>35.54</v>
      </c>
      <c r="I6" s="16">
        <v>24.21585947135096</v>
      </c>
    </row>
    <row r="7" spans="1:9" ht="15">
      <c r="A7" s="1">
        <v>4</v>
      </c>
      <c r="B7" s="15" t="s">
        <v>26</v>
      </c>
      <c r="C7" s="16">
        <v>9.53904609539046</v>
      </c>
      <c r="D7" s="16">
        <v>14.629999999999999</v>
      </c>
      <c r="E7" s="16">
        <v>19.308712752483164</v>
      </c>
      <c r="F7" s="16">
        <v>6.5502183406113526</v>
      </c>
      <c r="G7" s="16">
        <v>11.707500000000001</v>
      </c>
      <c r="H7" s="16">
        <v>0</v>
      </c>
      <c r="I7" s="16">
        <v>0</v>
      </c>
    </row>
    <row r="8" spans="1:9" ht="15">
      <c r="A8" s="1">
        <v>3</v>
      </c>
      <c r="B8" s="15" t="s">
        <v>35</v>
      </c>
      <c r="C8" s="16">
        <v>0</v>
      </c>
      <c r="D8" s="16">
        <v>0</v>
      </c>
      <c r="E8" s="16">
        <v>0</v>
      </c>
      <c r="F8" s="16">
        <v>0</v>
      </c>
      <c r="G8" s="16">
        <v>0</v>
      </c>
      <c r="H8" s="16">
        <v>24.965000000000003</v>
      </c>
      <c r="I8" s="16">
        <v>45.01849938335389</v>
      </c>
    </row>
    <row r="9" spans="1:9" ht="15">
      <c r="A9" s="1">
        <v>5</v>
      </c>
      <c r="B9" s="15" t="s">
        <v>34</v>
      </c>
      <c r="C9" s="16">
        <v>0</v>
      </c>
      <c r="D9" s="16">
        <v>0</v>
      </c>
      <c r="E9" s="16">
        <v>0</v>
      </c>
      <c r="F9" s="16">
        <v>0</v>
      </c>
      <c r="G9" s="16">
        <v>3.4975000000000014</v>
      </c>
      <c r="H9" s="16">
        <v>0</v>
      </c>
      <c r="I9" s="16">
        <v>0</v>
      </c>
    </row>
    <row r="10" spans="1:9" ht="15">
      <c r="A10" s="1">
        <v>6</v>
      </c>
      <c r="B10" s="15" t="s">
        <v>36</v>
      </c>
      <c r="C10" s="16">
        <v>0</v>
      </c>
      <c r="D10" s="16">
        <v>0</v>
      </c>
      <c r="E10" s="16">
        <v>0</v>
      </c>
      <c r="F10" s="16">
        <v>0</v>
      </c>
      <c r="G10" s="16">
        <v>0</v>
      </c>
      <c r="H10" s="17">
        <v>0.02</v>
      </c>
      <c r="I10" s="16">
        <v>0.10332988900369987</v>
      </c>
    </row>
    <row r="11" spans="1:9" ht="15">
      <c r="A11" s="1">
        <v>7</v>
      </c>
      <c r="B11" s="15" t="s">
        <v>28</v>
      </c>
      <c r="C11" s="16">
        <v>0.7999200079992003</v>
      </c>
      <c r="D11" s="16">
        <v>0.26</v>
      </c>
      <c r="E11" s="16">
        <v>2.7464835677621484</v>
      </c>
      <c r="F11" s="16">
        <v>0.2666755558518617</v>
      </c>
      <c r="G11" s="16">
        <v>0.5725000000000001</v>
      </c>
      <c r="H11" s="16">
        <v>2.715</v>
      </c>
      <c r="I11" s="16">
        <v>2.539915336155462</v>
      </c>
    </row>
    <row r="12" spans="1:9" ht="15">
      <c r="A12" s="1">
        <v>8</v>
      </c>
      <c r="B12" s="15" t="s">
        <v>30</v>
      </c>
      <c r="C12" s="16">
        <v>0.7999200079992003</v>
      </c>
      <c r="D12" s="16">
        <v>0.52</v>
      </c>
      <c r="E12" s="16">
        <v>0.1766548896740217</v>
      </c>
      <c r="F12" s="16">
        <v>0</v>
      </c>
      <c r="G12" s="16">
        <v>0</v>
      </c>
      <c r="H12" s="16">
        <v>0.295</v>
      </c>
      <c r="I12" s="16">
        <v>0.18999366687777072</v>
      </c>
    </row>
    <row r="13" spans="1:9" ht="15">
      <c r="A13" s="1">
        <v>9</v>
      </c>
      <c r="B13" s="1" t="s">
        <v>32</v>
      </c>
      <c r="C13" s="16">
        <v>0</v>
      </c>
      <c r="D13" s="16">
        <v>0</v>
      </c>
      <c r="E13" s="16">
        <v>0</v>
      </c>
      <c r="F13" s="16">
        <v>0.8000266675555849</v>
      </c>
      <c r="G13" s="16">
        <v>0</v>
      </c>
      <c r="H13" s="16">
        <v>0</v>
      </c>
      <c r="I13" s="16">
        <v>0</v>
      </c>
    </row>
    <row r="14" spans="1:9" ht="15">
      <c r="A14" s="1">
        <v>10</v>
      </c>
      <c r="B14" s="15" t="s">
        <v>40</v>
      </c>
      <c r="C14" s="16">
        <v>0</v>
      </c>
      <c r="D14" s="16">
        <v>0</v>
      </c>
      <c r="E14" s="16">
        <v>0.34664355709619354</v>
      </c>
      <c r="F14" s="16">
        <v>0</v>
      </c>
      <c r="G14" s="16">
        <v>0</v>
      </c>
      <c r="H14" s="16">
        <v>0</v>
      </c>
      <c r="I14" s="16">
        <v>0.9399686677110765</v>
      </c>
    </row>
    <row r="15" spans="1:9" ht="15">
      <c r="A15" s="1">
        <v>11</v>
      </c>
      <c r="B15" s="15" t="s">
        <v>33</v>
      </c>
      <c r="C15" s="16">
        <v>0</v>
      </c>
      <c r="D15" s="16">
        <v>0</v>
      </c>
      <c r="E15" s="16">
        <v>0</v>
      </c>
      <c r="F15" s="16">
        <v>0.9333644454815158</v>
      </c>
      <c r="G15" s="16">
        <v>1.5825000000000002</v>
      </c>
      <c r="H15" s="16">
        <v>0.545</v>
      </c>
      <c r="I15" s="16">
        <v>0</v>
      </c>
    </row>
    <row r="16" spans="1:9" ht="15">
      <c r="A16" s="1">
        <v>12</v>
      </c>
      <c r="B16" s="15" t="s">
        <v>29</v>
      </c>
      <c r="C16" s="16">
        <v>0</v>
      </c>
      <c r="D16" s="16">
        <v>0.13</v>
      </c>
      <c r="E16" s="16">
        <v>0.6199586694220385</v>
      </c>
      <c r="F16" s="16">
        <v>0.2666755558518617</v>
      </c>
      <c r="G16" s="16">
        <v>0.22500000000000003</v>
      </c>
      <c r="H16" s="16">
        <v>0.145</v>
      </c>
      <c r="I16" s="16">
        <v>0.5299823339222026</v>
      </c>
    </row>
    <row r="17" spans="1:9" ht="15">
      <c r="A17" s="1">
        <v>13</v>
      </c>
      <c r="B17" s="1" t="s">
        <v>61</v>
      </c>
      <c r="C17" s="16">
        <v>0</v>
      </c>
      <c r="D17" s="16">
        <v>0</v>
      </c>
      <c r="E17" s="16">
        <v>0</v>
      </c>
      <c r="F17" s="16">
        <v>0.2666755558518617</v>
      </c>
      <c r="G17" s="16">
        <v>0.25750000000000006</v>
      </c>
      <c r="H17" s="16">
        <v>0</v>
      </c>
      <c r="I17" s="16">
        <v>0</v>
      </c>
    </row>
    <row r="18" spans="1:9" ht="15">
      <c r="A18" s="1">
        <v>14</v>
      </c>
      <c r="B18" s="1" t="s">
        <v>101</v>
      </c>
      <c r="C18" s="16">
        <v>0</v>
      </c>
      <c r="D18" s="16">
        <v>2.21</v>
      </c>
      <c r="E18" s="16">
        <v>0</v>
      </c>
      <c r="F18" s="16">
        <v>0</v>
      </c>
      <c r="G18" s="16">
        <v>0</v>
      </c>
      <c r="H18" s="16">
        <v>0</v>
      </c>
      <c r="I18" s="16">
        <v>0</v>
      </c>
    </row>
    <row r="19" spans="1:9" ht="15">
      <c r="A19" s="4"/>
      <c r="B19" s="4" t="s">
        <v>39</v>
      </c>
      <c r="C19" s="18">
        <v>100.00000000000001</v>
      </c>
      <c r="D19" s="18">
        <v>99.99999999999999</v>
      </c>
      <c r="E19" s="18">
        <v>99.99999999999999</v>
      </c>
      <c r="F19" s="18">
        <v>99.99999999999997</v>
      </c>
      <c r="G19" s="18">
        <v>100</v>
      </c>
      <c r="H19" s="18">
        <v>100</v>
      </c>
      <c r="I19" s="18">
        <v>100</v>
      </c>
    </row>
  </sheetData>
  <sheetProtection/>
  <mergeCells count="5">
    <mergeCell ref="C3:D3"/>
    <mergeCell ref="E3:F3"/>
    <mergeCell ref="H3:I3"/>
    <mergeCell ref="A1:I1"/>
    <mergeCell ref="A3:B4"/>
  </mergeCells>
  <printOptions/>
  <pageMargins left="0.25" right="0.25"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I16"/>
  <sheetViews>
    <sheetView zoomScalePageLayoutView="0" workbookViewId="0" topLeftCell="A1">
      <selection activeCell="F10" sqref="F10"/>
    </sheetView>
  </sheetViews>
  <sheetFormatPr defaultColWidth="11.00390625" defaultRowHeight="15.75"/>
  <cols>
    <col min="1" max="1" width="3.25390625" style="1" customWidth="1"/>
    <col min="2" max="2" width="22.25390625" style="13" customWidth="1"/>
    <col min="3" max="5" width="19.25390625" style="1" customWidth="1"/>
    <col min="6" max="16384" width="11.00390625" style="1" customWidth="1"/>
  </cols>
  <sheetData>
    <row r="1" spans="1:9" ht="58.5" customHeight="1">
      <c r="A1" s="74" t="s">
        <v>191</v>
      </c>
      <c r="B1" s="74"/>
      <c r="C1" s="74"/>
      <c r="D1" s="74"/>
      <c r="E1" s="74"/>
      <c r="F1" s="3"/>
      <c r="G1" s="3"/>
      <c r="H1" s="3"/>
      <c r="I1" s="3"/>
    </row>
    <row r="3" spans="1:5" ht="15">
      <c r="A3" s="75" t="s">
        <v>85</v>
      </c>
      <c r="B3" s="75"/>
      <c r="C3" s="5" t="s">
        <v>46</v>
      </c>
      <c r="D3" s="5" t="s">
        <v>45</v>
      </c>
      <c r="E3" s="5" t="s">
        <v>47</v>
      </c>
    </row>
    <row r="4" spans="1:5" ht="15">
      <c r="A4" s="1">
        <v>1</v>
      </c>
      <c r="B4" s="6" t="s">
        <v>63</v>
      </c>
      <c r="C4" s="7" t="s">
        <v>8</v>
      </c>
      <c r="D4" s="8" t="s">
        <v>8</v>
      </c>
      <c r="E4" s="8" t="s">
        <v>8</v>
      </c>
    </row>
    <row r="5" spans="1:5" ht="15">
      <c r="A5" s="1">
        <v>2</v>
      </c>
      <c r="B5" s="6" t="s">
        <v>64</v>
      </c>
      <c r="C5" s="7" t="s">
        <v>6</v>
      </c>
      <c r="D5" s="8" t="s">
        <v>6</v>
      </c>
      <c r="E5" s="8" t="s">
        <v>7</v>
      </c>
    </row>
    <row r="6" spans="1:5" ht="15">
      <c r="A6" s="1">
        <v>3</v>
      </c>
      <c r="B6" s="6" t="s">
        <v>65</v>
      </c>
      <c r="C6" s="7" t="s">
        <v>6</v>
      </c>
      <c r="D6" s="8" t="s">
        <v>6</v>
      </c>
      <c r="E6" s="8" t="s">
        <v>7</v>
      </c>
    </row>
    <row r="7" spans="1:5" ht="15">
      <c r="A7" s="1">
        <v>4</v>
      </c>
      <c r="B7" s="6" t="s">
        <v>66</v>
      </c>
      <c r="C7" s="7" t="s">
        <v>5</v>
      </c>
      <c r="D7" s="8"/>
      <c r="E7" s="8" t="s">
        <v>5</v>
      </c>
    </row>
    <row r="8" spans="1:5" ht="15">
      <c r="A8" s="1">
        <v>5</v>
      </c>
      <c r="B8" s="9" t="s">
        <v>9</v>
      </c>
      <c r="C8" s="7"/>
      <c r="D8" s="8"/>
      <c r="E8" s="8" t="s">
        <v>5</v>
      </c>
    </row>
    <row r="9" spans="1:5" ht="15">
      <c r="A9" s="1">
        <v>6</v>
      </c>
      <c r="B9" s="9" t="s">
        <v>10</v>
      </c>
      <c r="C9" s="7"/>
      <c r="D9" s="8" t="s">
        <v>5</v>
      </c>
      <c r="E9" s="8" t="s">
        <v>5</v>
      </c>
    </row>
    <row r="10" spans="1:5" ht="15">
      <c r="A10" s="1">
        <v>7</v>
      </c>
      <c r="B10" s="6" t="s">
        <v>67</v>
      </c>
      <c r="C10" s="7" t="s">
        <v>5</v>
      </c>
      <c r="D10" s="8"/>
      <c r="E10" s="8"/>
    </row>
    <row r="11" spans="1:5" ht="15">
      <c r="A11" s="1">
        <v>8</v>
      </c>
      <c r="B11" s="6" t="s">
        <v>0</v>
      </c>
      <c r="C11" s="7" t="s">
        <v>5</v>
      </c>
      <c r="D11" s="8"/>
      <c r="E11" s="8" t="s">
        <v>6</v>
      </c>
    </row>
    <row r="12" spans="1:5" ht="15">
      <c r="A12" s="1">
        <v>9</v>
      </c>
      <c r="B12" s="6" t="s">
        <v>68</v>
      </c>
      <c r="C12" s="7"/>
      <c r="D12" s="8" t="s">
        <v>7</v>
      </c>
      <c r="E12" s="8" t="s">
        <v>7</v>
      </c>
    </row>
    <row r="13" spans="1:5" ht="15">
      <c r="A13" s="1">
        <v>10</v>
      </c>
      <c r="B13" s="6" t="s">
        <v>4</v>
      </c>
      <c r="C13" s="7" t="s">
        <v>5</v>
      </c>
      <c r="D13" s="8" t="s">
        <v>5</v>
      </c>
      <c r="E13" s="8" t="s">
        <v>6</v>
      </c>
    </row>
    <row r="14" spans="1:5" ht="15">
      <c r="A14" s="4"/>
      <c r="B14" s="10" t="s">
        <v>62</v>
      </c>
      <c r="C14" s="11">
        <v>0.02</v>
      </c>
      <c r="D14" s="12"/>
      <c r="E14" s="11">
        <v>0.05</v>
      </c>
    </row>
    <row r="15" spans="1:5" ht="15">
      <c r="A15" s="4"/>
      <c r="B15" s="10" t="s">
        <v>11</v>
      </c>
      <c r="C15" s="12" t="s">
        <v>12</v>
      </c>
      <c r="D15" s="12" t="s">
        <v>12</v>
      </c>
      <c r="E15" s="12" t="s">
        <v>13</v>
      </c>
    </row>
    <row r="16" spans="2:8" ht="15">
      <c r="B16" s="6"/>
      <c r="C16" s="8"/>
      <c r="D16" s="8"/>
      <c r="E16" s="8"/>
      <c r="F16" s="8"/>
      <c r="G16" s="8"/>
      <c r="H16" s="8"/>
    </row>
  </sheetData>
  <sheetProtection/>
  <mergeCells count="2">
    <mergeCell ref="A1:E1"/>
    <mergeCell ref="A3:B3"/>
  </mergeCells>
  <printOptions/>
  <pageMargins left="0.25" right="0.25" top="0.75" bottom="0.75" header="0.3" footer="0.3"/>
  <pageSetup orientation="landscape" paperSize="9"/>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A13" sqref="A13"/>
    </sheetView>
  </sheetViews>
  <sheetFormatPr defaultColWidth="10.75390625" defaultRowHeight="15.75"/>
  <cols>
    <col min="1" max="1" width="25.25390625" style="1" bestFit="1" customWidth="1"/>
    <col min="2" max="2" width="18.00390625" style="1" customWidth="1"/>
    <col min="3" max="3" width="21.00390625" style="1" customWidth="1"/>
    <col min="4" max="6" width="18.00390625" style="1" customWidth="1"/>
    <col min="7" max="7" width="22.75390625" style="1" bestFit="1" customWidth="1"/>
    <col min="8" max="8" width="25.00390625" style="1" bestFit="1" customWidth="1"/>
    <col min="9" max="9" width="10.50390625" style="1" bestFit="1" customWidth="1"/>
    <col min="10" max="16384" width="10.75390625" style="1" customWidth="1"/>
  </cols>
  <sheetData>
    <row r="1" spans="1:6" ht="39.75" customHeight="1">
      <c r="A1" s="74" t="s">
        <v>94</v>
      </c>
      <c r="B1" s="74"/>
      <c r="C1" s="74"/>
      <c r="D1" s="74"/>
      <c r="E1" s="74"/>
      <c r="F1" s="74"/>
    </row>
    <row r="4" spans="1:6" ht="15">
      <c r="A4" s="68" t="s">
        <v>96</v>
      </c>
      <c r="B4" s="12" t="s">
        <v>45</v>
      </c>
      <c r="C4" s="12" t="s">
        <v>59</v>
      </c>
      <c r="D4" s="73" t="s">
        <v>47</v>
      </c>
      <c r="E4" s="73"/>
      <c r="F4" s="76" t="s">
        <v>95</v>
      </c>
    </row>
    <row r="5" spans="1:6" ht="15">
      <c r="A5" s="69"/>
      <c r="B5" s="23" t="s">
        <v>50</v>
      </c>
      <c r="C5" s="23" t="s">
        <v>50</v>
      </c>
      <c r="D5" s="23" t="s">
        <v>50</v>
      </c>
      <c r="E5" s="23" t="s">
        <v>51</v>
      </c>
      <c r="F5" s="77"/>
    </row>
    <row r="6" spans="1:6" ht="15">
      <c r="A6" s="1" t="s">
        <v>97</v>
      </c>
      <c r="B6" s="32">
        <v>20</v>
      </c>
      <c r="C6" s="32">
        <v>0</v>
      </c>
      <c r="D6" s="32">
        <v>76.36363636363637</v>
      </c>
      <c r="E6" s="32">
        <v>53.84615384615385</v>
      </c>
      <c r="F6" s="19" t="s">
        <v>92</v>
      </c>
    </row>
    <row r="7" spans="1:6" ht="15">
      <c r="A7" s="15" t="s">
        <v>1</v>
      </c>
      <c r="B7" s="32">
        <v>0</v>
      </c>
      <c r="C7" s="32">
        <v>0</v>
      </c>
      <c r="D7" s="32">
        <v>0</v>
      </c>
      <c r="E7" s="32">
        <v>24.949832775919734</v>
      </c>
      <c r="F7" s="19" t="s">
        <v>90</v>
      </c>
    </row>
    <row r="8" spans="1:6" ht="15">
      <c r="A8" s="1" t="s">
        <v>98</v>
      </c>
      <c r="B8" s="32">
        <v>20</v>
      </c>
      <c r="C8" s="32">
        <v>0</v>
      </c>
      <c r="D8" s="32">
        <v>0.9090909090909091</v>
      </c>
      <c r="E8" s="32">
        <v>8.695652173913043</v>
      </c>
      <c r="F8" s="19" t="s">
        <v>90</v>
      </c>
    </row>
    <row r="9" spans="1:6" ht="15">
      <c r="A9" s="15" t="s">
        <v>43</v>
      </c>
      <c r="B9" s="32">
        <v>0</v>
      </c>
      <c r="C9" s="32">
        <v>0</v>
      </c>
      <c r="D9" s="32">
        <v>0</v>
      </c>
      <c r="E9" s="32">
        <v>4.3478260869565215</v>
      </c>
      <c r="F9" s="19" t="s">
        <v>91</v>
      </c>
    </row>
    <row r="10" spans="1:6" ht="15">
      <c r="A10" s="1" t="s">
        <v>99</v>
      </c>
      <c r="B10" s="32">
        <v>0</v>
      </c>
      <c r="C10" s="32">
        <v>0</v>
      </c>
      <c r="D10" s="32">
        <v>3.6363636363636362</v>
      </c>
      <c r="E10" s="32">
        <v>0</v>
      </c>
      <c r="F10" s="19" t="s">
        <v>93</v>
      </c>
    </row>
    <row r="11" spans="1:6" ht="15">
      <c r="A11" s="1" t="s">
        <v>100</v>
      </c>
      <c r="B11" s="32">
        <v>20</v>
      </c>
      <c r="C11" s="32">
        <v>0</v>
      </c>
      <c r="D11" s="32">
        <v>0</v>
      </c>
      <c r="E11" s="32">
        <v>0</v>
      </c>
      <c r="F11" s="19" t="s">
        <v>91</v>
      </c>
    </row>
    <row r="12" spans="1:6" ht="15">
      <c r="A12" s="15" t="s">
        <v>42</v>
      </c>
      <c r="B12" s="32">
        <v>0</v>
      </c>
      <c r="C12" s="32">
        <v>0</v>
      </c>
      <c r="D12" s="32">
        <v>0</v>
      </c>
      <c r="E12" s="32">
        <v>1.3377926421404682</v>
      </c>
      <c r="F12" s="19" t="s">
        <v>91</v>
      </c>
    </row>
    <row r="13" spans="1:6" ht="15">
      <c r="A13" s="1" t="s">
        <v>87</v>
      </c>
      <c r="B13" s="32">
        <v>0</v>
      </c>
      <c r="C13" s="32">
        <v>0</v>
      </c>
      <c r="D13" s="32">
        <v>0.9090909090909091</v>
      </c>
      <c r="E13" s="32">
        <v>0.13377926421404682</v>
      </c>
      <c r="F13" s="19" t="s">
        <v>91</v>
      </c>
    </row>
    <row r="14" spans="1:6" ht="15">
      <c r="A14" s="1" t="s">
        <v>89</v>
      </c>
      <c r="B14" s="32">
        <v>20</v>
      </c>
      <c r="C14" s="32">
        <v>50</v>
      </c>
      <c r="D14" s="32">
        <v>0</v>
      </c>
      <c r="E14" s="32">
        <v>0</v>
      </c>
      <c r="F14" s="19" t="s">
        <v>91</v>
      </c>
    </row>
    <row r="15" spans="1:6" ht="15">
      <c r="A15" s="33" t="s">
        <v>88</v>
      </c>
      <c r="B15" s="34">
        <v>20</v>
      </c>
      <c r="C15" s="34">
        <v>50</v>
      </c>
      <c r="D15" s="34">
        <v>18.181818181818183</v>
      </c>
      <c r="E15" s="34">
        <v>6.688963210702341</v>
      </c>
      <c r="F15" s="35" t="s">
        <v>91</v>
      </c>
    </row>
    <row r="16" spans="1:6" ht="15">
      <c r="A16" s="4" t="s">
        <v>39</v>
      </c>
      <c r="B16" s="18">
        <f>SUM(B6:B15)</f>
        <v>100</v>
      </c>
      <c r="C16" s="18">
        <f>SUM(C6:C15)</f>
        <v>100</v>
      </c>
      <c r="D16" s="18">
        <f>SUM(D6:D15)</f>
        <v>100.00000000000001</v>
      </c>
      <c r="E16" s="18">
        <f>SUM(E6:E15)</f>
        <v>100</v>
      </c>
      <c r="F16" s="4"/>
    </row>
  </sheetData>
  <sheetProtection/>
  <mergeCells count="4">
    <mergeCell ref="D4:E4"/>
    <mergeCell ref="A1:F1"/>
    <mergeCell ref="F4:F5"/>
    <mergeCell ref="A4:A5"/>
  </mergeCells>
  <printOptions/>
  <pageMargins left="0.25" right="0.25" top="0.75" bottom="0.75" header="0.3" footer="0.3"/>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E61"/>
  <sheetViews>
    <sheetView zoomScalePageLayoutView="0" workbookViewId="0" topLeftCell="A1">
      <selection activeCell="B25" sqref="B25"/>
    </sheetView>
  </sheetViews>
  <sheetFormatPr defaultColWidth="10.75390625" defaultRowHeight="15.75"/>
  <cols>
    <col min="1" max="1" width="6.75390625" style="2" customWidth="1"/>
    <col min="2" max="2" width="36.25390625" style="2" customWidth="1"/>
    <col min="3" max="4" width="14.50390625" style="2" customWidth="1"/>
    <col min="5" max="5" width="15.25390625" style="21" customWidth="1"/>
    <col min="6" max="6" width="29.75390625" style="2" bestFit="1" customWidth="1"/>
    <col min="7" max="7" width="10.75390625" style="2" customWidth="1"/>
    <col min="8" max="8" width="13.00390625" style="2" bestFit="1" customWidth="1"/>
    <col min="9" max="9" width="13.75390625" style="2" bestFit="1" customWidth="1"/>
    <col min="10" max="16384" width="10.75390625" style="2" customWidth="1"/>
  </cols>
  <sheetData>
    <row r="1" spans="1:5" ht="57.75" customHeight="1">
      <c r="A1" s="78" t="s">
        <v>216</v>
      </c>
      <c r="B1" s="74"/>
      <c r="C1" s="74"/>
      <c r="D1" s="74"/>
      <c r="E1" s="74"/>
    </row>
    <row r="2" ht="15.75" customHeight="1"/>
    <row r="3" spans="1:5" ht="15">
      <c r="A3" s="20" t="s">
        <v>52</v>
      </c>
      <c r="B3" s="20" t="s">
        <v>48</v>
      </c>
      <c r="C3" s="12" t="s">
        <v>50</v>
      </c>
      <c r="D3" s="12" t="s">
        <v>51</v>
      </c>
      <c r="E3" s="40" t="s">
        <v>49</v>
      </c>
    </row>
    <row r="4" spans="1:5" ht="15">
      <c r="A4" s="2">
        <v>1</v>
      </c>
      <c r="B4" s="41" t="s">
        <v>192</v>
      </c>
      <c r="C4" s="42">
        <f>100/302</f>
        <v>0.33112582781456956</v>
      </c>
      <c r="D4" s="42">
        <f>500/393</f>
        <v>1.272264631043257</v>
      </c>
      <c r="E4" s="19" t="s">
        <v>193</v>
      </c>
    </row>
    <row r="5" spans="1:5" ht="15">
      <c r="A5" s="2">
        <v>2</v>
      </c>
      <c r="B5" s="41" t="s">
        <v>194</v>
      </c>
      <c r="C5" s="43">
        <f>2700/302</f>
        <v>8.940397350993377</v>
      </c>
      <c r="D5" s="43">
        <f>1000/393</f>
        <v>2.544529262086514</v>
      </c>
      <c r="E5" s="19" t="s">
        <v>91</v>
      </c>
    </row>
    <row r="6" spans="1:5" ht="15">
      <c r="A6" s="2">
        <v>3</v>
      </c>
      <c r="B6" s="44" t="s">
        <v>195</v>
      </c>
      <c r="C6" s="43">
        <f>300/302</f>
        <v>0.9933774834437086</v>
      </c>
      <c r="D6" s="43">
        <f>200/393</f>
        <v>0.5089058524173028</v>
      </c>
      <c r="E6" s="19" t="s">
        <v>91</v>
      </c>
    </row>
    <row r="7" spans="1:5" ht="15">
      <c r="A7" s="2">
        <v>4</v>
      </c>
      <c r="B7" s="41" t="s">
        <v>224</v>
      </c>
      <c r="C7" s="43">
        <f>200/302</f>
        <v>0.6622516556291391</v>
      </c>
      <c r="D7" s="43">
        <f>1500/393</f>
        <v>3.816793893129771</v>
      </c>
      <c r="E7" s="19" t="s">
        <v>91</v>
      </c>
    </row>
    <row r="8" spans="1:5" ht="15">
      <c r="A8" s="2">
        <v>5</v>
      </c>
      <c r="B8" s="41" t="s">
        <v>196</v>
      </c>
      <c r="C8" s="42" t="s">
        <v>197</v>
      </c>
      <c r="D8" s="43">
        <f>100/393</f>
        <v>0.2544529262086514</v>
      </c>
      <c r="E8" s="19" t="s">
        <v>193</v>
      </c>
    </row>
    <row r="9" spans="1:5" ht="15">
      <c r="A9" s="2">
        <v>6</v>
      </c>
      <c r="B9" s="41" t="s">
        <v>198</v>
      </c>
      <c r="C9" s="46" t="s">
        <v>197</v>
      </c>
      <c r="D9" s="45">
        <f>800/393</f>
        <v>2.035623409669211</v>
      </c>
      <c r="E9" s="19" t="s">
        <v>91</v>
      </c>
    </row>
    <row r="10" spans="1:5" ht="15">
      <c r="A10" s="2">
        <v>7</v>
      </c>
      <c r="B10" s="41" t="s">
        <v>226</v>
      </c>
      <c r="C10" s="42">
        <f>1900/302</f>
        <v>6.291390728476821</v>
      </c>
      <c r="D10" s="42">
        <f>1900/393</f>
        <v>4.8346055979643765</v>
      </c>
      <c r="E10" s="19" t="s">
        <v>91</v>
      </c>
    </row>
    <row r="11" spans="1:5" ht="15">
      <c r="A11" s="2">
        <v>8</v>
      </c>
      <c r="B11" s="47" t="s">
        <v>199</v>
      </c>
      <c r="C11" s="42">
        <f>1300/302</f>
        <v>4.304635761589404</v>
      </c>
      <c r="D11" s="42">
        <f>1000/393</f>
        <v>2.544529262086514</v>
      </c>
      <c r="E11" s="19" t="s">
        <v>91</v>
      </c>
    </row>
    <row r="12" spans="1:5" ht="15">
      <c r="A12" s="2">
        <v>9</v>
      </c>
      <c r="B12" s="41" t="s">
        <v>200</v>
      </c>
      <c r="C12" s="43">
        <f>300/302</f>
        <v>0.9933774834437086</v>
      </c>
      <c r="D12" s="43">
        <f>500/393</f>
        <v>1.272264631043257</v>
      </c>
      <c r="E12" s="19" t="s">
        <v>91</v>
      </c>
    </row>
    <row r="13" spans="1:5" ht="15">
      <c r="A13" s="2">
        <v>10</v>
      </c>
      <c r="B13" s="41" t="s">
        <v>201</v>
      </c>
      <c r="C13" s="48">
        <f>100/302</f>
        <v>0.33112582781456956</v>
      </c>
      <c r="D13" s="46" t="s">
        <v>197</v>
      </c>
      <c r="E13" s="19" t="s">
        <v>91</v>
      </c>
    </row>
    <row r="14" spans="1:5" ht="15">
      <c r="A14" s="2">
        <v>11</v>
      </c>
      <c r="B14" s="41" t="s">
        <v>202</v>
      </c>
      <c r="C14" s="48">
        <f>100/302</f>
        <v>0.33112582781456956</v>
      </c>
      <c r="D14" s="46" t="s">
        <v>197</v>
      </c>
      <c r="E14" s="19" t="s">
        <v>193</v>
      </c>
    </row>
    <row r="15" spans="1:5" ht="15">
      <c r="A15" s="2">
        <v>12</v>
      </c>
      <c r="B15" s="41" t="s">
        <v>225</v>
      </c>
      <c r="C15" s="48">
        <f>500/302</f>
        <v>1.6556291390728477</v>
      </c>
      <c r="D15" s="42">
        <f>300/393</f>
        <v>0.7633587786259542</v>
      </c>
      <c r="E15" s="19" t="s">
        <v>91</v>
      </c>
    </row>
    <row r="16" spans="1:5" ht="15">
      <c r="A16" s="2">
        <v>13</v>
      </c>
      <c r="B16" s="41" t="s">
        <v>203</v>
      </c>
      <c r="C16" s="48">
        <f>2800/302</f>
        <v>9.271523178807946</v>
      </c>
      <c r="D16" s="42">
        <f>900/393</f>
        <v>2.2900763358778624</v>
      </c>
      <c r="E16" s="19" t="s">
        <v>91</v>
      </c>
    </row>
    <row r="17" spans="1:5" ht="15">
      <c r="A17" s="2">
        <v>14</v>
      </c>
      <c r="B17" s="41" t="s">
        <v>204</v>
      </c>
      <c r="C17" s="42">
        <f>800/302</f>
        <v>2.6490066225165565</v>
      </c>
      <c r="D17" s="42">
        <f>1300/393</f>
        <v>3.3078880407124682</v>
      </c>
      <c r="E17" s="19" t="s">
        <v>193</v>
      </c>
    </row>
    <row r="18" spans="1:5" ht="15">
      <c r="A18" s="2">
        <v>15</v>
      </c>
      <c r="B18" s="49" t="s">
        <v>205</v>
      </c>
      <c r="C18" s="51" t="s">
        <v>197</v>
      </c>
      <c r="D18" s="50">
        <f>100/393</f>
        <v>0.2544529262086514</v>
      </c>
      <c r="E18" s="19" t="s">
        <v>91</v>
      </c>
    </row>
    <row r="19" spans="1:5" ht="15">
      <c r="A19" s="2">
        <v>16</v>
      </c>
      <c r="B19" s="27" t="s">
        <v>206</v>
      </c>
      <c r="C19" s="42">
        <f>1700/302</f>
        <v>5.629139072847682</v>
      </c>
      <c r="D19" s="42">
        <f>900/393</f>
        <v>2.2900763358778624</v>
      </c>
      <c r="E19" s="19" t="s">
        <v>91</v>
      </c>
    </row>
    <row r="20" spans="1:5" ht="15">
      <c r="A20" s="2">
        <v>17</v>
      </c>
      <c r="B20" s="26" t="s">
        <v>207</v>
      </c>
      <c r="C20" s="42">
        <f>300/302</f>
        <v>0.9933774834437086</v>
      </c>
      <c r="D20" s="42">
        <f>100/393</f>
        <v>0.2544529262086514</v>
      </c>
      <c r="E20" s="19" t="s">
        <v>91</v>
      </c>
    </row>
    <row r="21" spans="1:5" ht="15">
      <c r="A21" s="2">
        <v>18</v>
      </c>
      <c r="B21" s="27" t="s">
        <v>208</v>
      </c>
      <c r="C21" s="42">
        <f>1200/302</f>
        <v>3.9735099337748343</v>
      </c>
      <c r="D21" s="52" t="s">
        <v>197</v>
      </c>
      <c r="E21" s="19" t="s">
        <v>91</v>
      </c>
    </row>
    <row r="22" spans="1:5" ht="15">
      <c r="A22" s="2">
        <v>19</v>
      </c>
      <c r="B22" s="27" t="s">
        <v>209</v>
      </c>
      <c r="C22" s="42">
        <f>100/302</f>
        <v>0.33112582781456956</v>
      </c>
      <c r="D22" s="42">
        <f>1000/393</f>
        <v>2.544529262086514</v>
      </c>
      <c r="E22" s="19" t="s">
        <v>91</v>
      </c>
    </row>
    <row r="23" spans="1:5" ht="15">
      <c r="A23" s="2">
        <v>20</v>
      </c>
      <c r="B23" s="53" t="s">
        <v>210</v>
      </c>
      <c r="C23" s="54">
        <f>200/302</f>
        <v>0.6622516556291391</v>
      </c>
      <c r="D23" s="54">
        <f>700/393</f>
        <v>1.7811704834605597</v>
      </c>
      <c r="E23" s="19" t="s">
        <v>91</v>
      </c>
    </row>
    <row r="24" spans="1:5" ht="15">
      <c r="A24" s="2">
        <v>21</v>
      </c>
      <c r="B24" s="27" t="s">
        <v>227</v>
      </c>
      <c r="C24" s="42">
        <f>2400/302</f>
        <v>7.947019867549669</v>
      </c>
      <c r="D24" s="42">
        <f>700/393</f>
        <v>1.7811704834605597</v>
      </c>
      <c r="E24" s="19" t="s">
        <v>91</v>
      </c>
    </row>
    <row r="25" spans="1:5" ht="15">
      <c r="A25" s="2">
        <v>22</v>
      </c>
      <c r="B25" s="55" t="s">
        <v>228</v>
      </c>
      <c r="C25" s="56">
        <f>2200/302</f>
        <v>7.28476821192053</v>
      </c>
      <c r="D25" s="56">
        <f>3700/393</f>
        <v>9.414758269720101</v>
      </c>
      <c r="E25" s="19" t="s">
        <v>91</v>
      </c>
    </row>
    <row r="26" spans="1:5" ht="15">
      <c r="A26" s="2">
        <v>23</v>
      </c>
      <c r="B26" s="15" t="s">
        <v>211</v>
      </c>
      <c r="C26" s="57">
        <f>500/302</f>
        <v>1.6556291390728477</v>
      </c>
      <c r="D26" s="57">
        <f>200/393</f>
        <v>0.5089058524173028</v>
      </c>
      <c r="E26" s="19" t="s">
        <v>91</v>
      </c>
    </row>
    <row r="27" spans="1:5" ht="15">
      <c r="A27" s="2">
        <v>24</v>
      </c>
      <c r="B27" s="15" t="s">
        <v>212</v>
      </c>
      <c r="C27" s="57">
        <f>6000/302</f>
        <v>19.867549668874172</v>
      </c>
      <c r="D27" s="57">
        <f>13000/393</f>
        <v>33.07888040712468</v>
      </c>
      <c r="E27" s="19" t="s">
        <v>91</v>
      </c>
    </row>
    <row r="28" spans="1:5" ht="15">
      <c r="A28" s="2">
        <v>25</v>
      </c>
      <c r="B28" s="15" t="s">
        <v>213</v>
      </c>
      <c r="C28" s="57">
        <f>200/302</f>
        <v>0.6622516556291391</v>
      </c>
      <c r="D28" s="57" t="s">
        <v>197</v>
      </c>
      <c r="E28" s="19" t="s">
        <v>91</v>
      </c>
    </row>
    <row r="29" spans="1:5" ht="15">
      <c r="A29" s="2">
        <v>26</v>
      </c>
      <c r="B29" s="15" t="s">
        <v>214</v>
      </c>
      <c r="C29" s="57">
        <f>400/302</f>
        <v>1.3245033112582782</v>
      </c>
      <c r="D29" s="57">
        <f>100/393</f>
        <v>0.2544529262086514</v>
      </c>
      <c r="E29" s="19" t="s">
        <v>91</v>
      </c>
    </row>
    <row r="30" spans="1:5" ht="15">
      <c r="A30" s="2">
        <v>27</v>
      </c>
      <c r="B30" s="27" t="s">
        <v>215</v>
      </c>
      <c r="C30" s="42">
        <f>1400/302</f>
        <v>4.635761589403973</v>
      </c>
      <c r="D30" s="42">
        <f>3600/393</f>
        <v>9.16030534351145</v>
      </c>
      <c r="E30" s="19" t="s">
        <v>193</v>
      </c>
    </row>
    <row r="31" spans="1:5" ht="15">
      <c r="A31" s="22">
        <v>28</v>
      </c>
      <c r="B31" s="15" t="s">
        <v>223</v>
      </c>
      <c r="C31" s="57">
        <f>2500/302</f>
        <v>8.278145695364238</v>
      </c>
      <c r="D31" s="57">
        <f>5200/393</f>
        <v>13.231552162849873</v>
      </c>
      <c r="E31" s="19" t="s">
        <v>193</v>
      </c>
    </row>
    <row r="32" spans="1:5" ht="15">
      <c r="A32" s="20"/>
      <c r="B32" s="62" t="s">
        <v>39</v>
      </c>
      <c r="C32" s="63">
        <f>SUM(C4:C31)</f>
        <v>100</v>
      </c>
      <c r="D32" s="63">
        <f>SUM(D4:D31)</f>
        <v>100</v>
      </c>
      <c r="E32" s="39"/>
    </row>
    <row r="33" spans="1:5" ht="15">
      <c r="A33" s="20"/>
      <c r="B33" s="64" t="s">
        <v>219</v>
      </c>
      <c r="C33" s="63">
        <v>302</v>
      </c>
      <c r="D33" s="63">
        <v>393</v>
      </c>
      <c r="E33" s="39"/>
    </row>
    <row r="34" spans="1:5" ht="15">
      <c r="A34" s="61"/>
      <c r="B34" s="59"/>
      <c r="C34" s="58"/>
      <c r="D34" s="58"/>
      <c r="E34" s="58"/>
    </row>
    <row r="35" spans="1:5" ht="15">
      <c r="A35" s="61"/>
      <c r="B35" s="1"/>
      <c r="C35" s="19"/>
      <c r="D35" s="19"/>
      <c r="E35" s="19"/>
    </row>
    <row r="36" spans="1:5" ht="15">
      <c r="A36" s="61"/>
      <c r="B36" s="38"/>
      <c r="C36" s="19"/>
      <c r="D36" s="60"/>
      <c r="E36" s="60"/>
    </row>
    <row r="37" spans="1:5" ht="15">
      <c r="A37" s="61"/>
      <c r="E37" s="2"/>
    </row>
    <row r="38" spans="1:5" ht="15">
      <c r="A38" s="61"/>
      <c r="E38" s="2"/>
    </row>
    <row r="39" spans="1:5" ht="15">
      <c r="A39" s="61"/>
      <c r="E39" s="2"/>
    </row>
    <row r="40" spans="1:5" ht="15">
      <c r="A40" s="61"/>
      <c r="E40" s="2"/>
    </row>
    <row r="41" spans="1:5" ht="15">
      <c r="A41" s="61"/>
      <c r="C41" s="42"/>
      <c r="D41" s="42"/>
      <c r="E41" s="2"/>
    </row>
    <row r="42" spans="1:5" ht="15">
      <c r="A42" s="61"/>
      <c r="C42" s="42"/>
      <c r="D42" s="43"/>
      <c r="E42" s="2"/>
    </row>
    <row r="43" spans="1:5" ht="15">
      <c r="A43" s="61"/>
      <c r="C43" s="48"/>
      <c r="D43" s="46"/>
      <c r="E43" s="2"/>
    </row>
    <row r="44" spans="1:5" ht="15">
      <c r="A44" s="61"/>
      <c r="C44" s="42"/>
      <c r="D44" s="42"/>
      <c r="E44" s="2"/>
    </row>
    <row r="45" spans="1:5" ht="15">
      <c r="A45" s="61"/>
      <c r="C45" s="42"/>
      <c r="D45" s="42"/>
      <c r="E45" s="2"/>
    </row>
    <row r="46" spans="1:5" ht="15">
      <c r="A46" s="61"/>
      <c r="C46" s="57"/>
      <c r="D46" s="57"/>
      <c r="E46" s="2"/>
    </row>
    <row r="47" spans="1:5" ht="15">
      <c r="A47" s="61"/>
      <c r="E47" s="2"/>
    </row>
    <row r="48" spans="1:5" ht="15">
      <c r="A48" s="61"/>
      <c r="E48" s="2"/>
    </row>
    <row r="49" spans="1:5" ht="15">
      <c r="A49" s="61"/>
      <c r="E49" s="2"/>
    </row>
    <row r="50" spans="1:5" ht="15">
      <c r="A50" s="61"/>
      <c r="E50" s="2"/>
    </row>
    <row r="51" spans="1:5" ht="15">
      <c r="A51" s="61"/>
      <c r="E51" s="2"/>
    </row>
    <row r="52" spans="1:5" ht="15">
      <c r="A52" s="61"/>
      <c r="E52" s="2"/>
    </row>
    <row r="53" spans="1:5" ht="15">
      <c r="A53" s="61"/>
      <c r="E53" s="2"/>
    </row>
    <row r="54" spans="1:5" ht="15">
      <c r="A54" s="61"/>
      <c r="E54" s="2"/>
    </row>
    <row r="55" spans="1:5" ht="15">
      <c r="A55" s="61"/>
      <c r="E55" s="2"/>
    </row>
    <row r="56" spans="1:5" ht="15">
      <c r="A56" s="61"/>
      <c r="E56" s="2"/>
    </row>
    <row r="57" spans="1:5" ht="15">
      <c r="A57" s="61"/>
      <c r="E57" s="2"/>
    </row>
    <row r="58" spans="1:5" ht="15">
      <c r="A58" s="61"/>
      <c r="E58" s="2"/>
    </row>
    <row r="59" spans="1:5" ht="15">
      <c r="A59" s="61"/>
      <c r="E59" s="2"/>
    </row>
    <row r="60" spans="1:5" ht="15">
      <c r="A60" s="61"/>
      <c r="E60" s="2"/>
    </row>
    <row r="61" ht="15">
      <c r="A61" s="61"/>
    </row>
  </sheetData>
  <sheetProtection/>
  <mergeCells count="1">
    <mergeCell ref="A1:E1"/>
  </mergeCells>
  <printOptions/>
  <pageMargins left="0.25" right="0.25" top="0.75" bottom="0.75" header="0.3" footer="0.3"/>
  <pageSetup fitToHeight="1" fitToWidth="1" orientation="portrait" paperSize="9" scale="79"/>
  <ignoredErrors>
    <ignoredError sqref="D19"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J34"/>
  <sheetViews>
    <sheetView zoomScale="88" zoomScaleNormal="88" zoomScalePageLayoutView="0" workbookViewId="0" topLeftCell="A1">
      <selection activeCell="C32" sqref="C32"/>
    </sheetView>
  </sheetViews>
  <sheetFormatPr defaultColWidth="10.75390625" defaultRowHeight="15.75"/>
  <cols>
    <col min="1" max="1" width="5.75390625" style="2" customWidth="1"/>
    <col min="2" max="2" width="27.75390625" style="2" customWidth="1"/>
    <col min="3" max="3" width="19.25390625" style="21" customWidth="1"/>
    <col min="4" max="6" width="16.75390625" style="21" customWidth="1"/>
    <col min="7" max="7" width="7.25390625" style="21" customWidth="1"/>
    <col min="8" max="8" width="14.00390625" style="21" customWidth="1"/>
    <col min="9" max="9" width="22.50390625" style="21" customWidth="1"/>
    <col min="10" max="10" width="10.75390625" style="21" customWidth="1"/>
    <col min="11" max="16384" width="10.75390625" style="2" customWidth="1"/>
  </cols>
  <sheetData>
    <row r="1" spans="1:10" ht="37.5" customHeight="1">
      <c r="A1" s="74" t="s">
        <v>132</v>
      </c>
      <c r="B1" s="74"/>
      <c r="C1" s="74"/>
      <c r="D1" s="74"/>
      <c r="E1" s="74"/>
      <c r="F1" s="74"/>
      <c r="G1" s="74"/>
      <c r="H1" s="74"/>
      <c r="I1" s="74"/>
      <c r="J1" s="30"/>
    </row>
    <row r="2" spans="3:10" ht="18" customHeight="1">
      <c r="C2" s="2"/>
      <c r="D2" s="2"/>
      <c r="E2" s="2"/>
      <c r="F2" s="2"/>
      <c r="G2" s="2"/>
      <c r="J2" s="2"/>
    </row>
    <row r="3" spans="1:10" ht="15">
      <c r="A3" s="68" t="s">
        <v>86</v>
      </c>
      <c r="B3" s="68"/>
      <c r="C3" s="12" t="s">
        <v>46</v>
      </c>
      <c r="D3" s="73" t="s">
        <v>45</v>
      </c>
      <c r="E3" s="73"/>
      <c r="F3" s="12" t="s">
        <v>47</v>
      </c>
      <c r="G3" s="71" t="s">
        <v>39</v>
      </c>
      <c r="H3" s="79" t="s">
        <v>57</v>
      </c>
      <c r="I3" s="79" t="s">
        <v>56</v>
      </c>
      <c r="J3" s="2"/>
    </row>
    <row r="4" spans="1:10" ht="15">
      <c r="A4" s="69"/>
      <c r="B4" s="69"/>
      <c r="C4" s="23" t="s">
        <v>50</v>
      </c>
      <c r="D4" s="23" t="s">
        <v>50</v>
      </c>
      <c r="E4" s="23" t="s">
        <v>51</v>
      </c>
      <c r="F4" s="23" t="s">
        <v>51</v>
      </c>
      <c r="G4" s="72"/>
      <c r="H4" s="80"/>
      <c r="I4" s="80"/>
      <c r="J4" s="2"/>
    </row>
    <row r="5" spans="1:10" ht="15">
      <c r="A5" s="2" t="s">
        <v>3</v>
      </c>
      <c r="B5" s="24"/>
      <c r="I5" s="31"/>
      <c r="J5" s="2"/>
    </row>
    <row r="6" spans="1:10" ht="30.75">
      <c r="A6" s="2">
        <v>1</v>
      </c>
      <c r="B6" s="25" t="s">
        <v>69</v>
      </c>
      <c r="C6" s="21">
        <v>0</v>
      </c>
      <c r="D6" s="21">
        <v>0</v>
      </c>
      <c r="E6" s="21">
        <v>1</v>
      </c>
      <c r="F6" s="21">
        <v>0</v>
      </c>
      <c r="G6" s="21">
        <v>1</v>
      </c>
      <c r="H6" s="21" t="s">
        <v>58</v>
      </c>
      <c r="I6" s="31" t="s">
        <v>126</v>
      </c>
      <c r="J6" s="2"/>
    </row>
    <row r="7" spans="1:10" ht="15">
      <c r="A7" s="2">
        <v>2</v>
      </c>
      <c r="B7" s="26" t="s">
        <v>70</v>
      </c>
      <c r="C7" s="21">
        <v>0</v>
      </c>
      <c r="D7" s="21">
        <v>0</v>
      </c>
      <c r="E7" s="21">
        <v>2</v>
      </c>
      <c r="F7" s="21">
        <v>0</v>
      </c>
      <c r="G7" s="21">
        <v>2</v>
      </c>
      <c r="H7" s="21" t="s">
        <v>58</v>
      </c>
      <c r="I7" s="31" t="s">
        <v>127</v>
      </c>
      <c r="J7" s="2"/>
    </row>
    <row r="8" spans="1:10" ht="15">
      <c r="A8" s="2">
        <v>3</v>
      </c>
      <c r="B8" s="25" t="s">
        <v>71</v>
      </c>
      <c r="C8" s="21">
        <v>0</v>
      </c>
      <c r="D8" s="21">
        <v>0</v>
      </c>
      <c r="E8" s="21">
        <v>1</v>
      </c>
      <c r="F8" s="21">
        <v>0</v>
      </c>
      <c r="G8" s="21">
        <v>1</v>
      </c>
      <c r="H8" s="21" t="s">
        <v>58</v>
      </c>
      <c r="I8" s="31" t="s">
        <v>127</v>
      </c>
      <c r="J8" s="2"/>
    </row>
    <row r="9" spans="1:10" ht="15">
      <c r="A9" s="2">
        <v>4</v>
      </c>
      <c r="B9" s="2" t="s">
        <v>38</v>
      </c>
      <c r="C9" s="21">
        <v>0</v>
      </c>
      <c r="D9" s="21">
        <v>1</v>
      </c>
      <c r="E9" s="21">
        <v>0</v>
      </c>
      <c r="F9" s="21">
        <v>2</v>
      </c>
      <c r="G9" s="21">
        <v>3</v>
      </c>
      <c r="H9" s="21" t="s">
        <v>58</v>
      </c>
      <c r="I9" s="31" t="s">
        <v>127</v>
      </c>
      <c r="J9" s="2"/>
    </row>
    <row r="10" spans="1:10" ht="15">
      <c r="A10" s="2">
        <v>5</v>
      </c>
      <c r="B10" s="2" t="s">
        <v>53</v>
      </c>
      <c r="C10" s="21">
        <v>0</v>
      </c>
      <c r="D10" s="21">
        <v>5</v>
      </c>
      <c r="E10" s="21">
        <v>0</v>
      </c>
      <c r="F10" s="21">
        <v>0</v>
      </c>
      <c r="G10" s="21">
        <v>0</v>
      </c>
      <c r="I10" s="31"/>
      <c r="J10" s="2"/>
    </row>
    <row r="11" spans="1:10" ht="15">
      <c r="A11" s="2" t="s">
        <v>2</v>
      </c>
      <c r="I11" s="31"/>
      <c r="J11" s="2"/>
    </row>
    <row r="12" spans="1:10" ht="15">
      <c r="A12" s="2">
        <v>6</v>
      </c>
      <c r="B12" s="25" t="s">
        <v>72</v>
      </c>
      <c r="C12" s="21">
        <v>0</v>
      </c>
      <c r="D12" s="21">
        <v>0</v>
      </c>
      <c r="E12" s="21">
        <v>0</v>
      </c>
      <c r="F12" s="21">
        <v>1</v>
      </c>
      <c r="G12" s="21">
        <v>1</v>
      </c>
      <c r="I12" s="31" t="s">
        <v>128</v>
      </c>
      <c r="J12" s="2"/>
    </row>
    <row r="13" spans="1:10" ht="15">
      <c r="A13" s="2">
        <v>7</v>
      </c>
      <c r="B13" s="25" t="s">
        <v>73</v>
      </c>
      <c r="C13" s="21">
        <v>0</v>
      </c>
      <c r="D13" s="21">
        <v>4</v>
      </c>
      <c r="E13" s="21">
        <v>2</v>
      </c>
      <c r="F13" s="21">
        <v>0</v>
      </c>
      <c r="G13" s="21">
        <v>6</v>
      </c>
      <c r="H13" s="21" t="s">
        <v>58</v>
      </c>
      <c r="I13" s="31" t="s">
        <v>128</v>
      </c>
      <c r="J13" s="2"/>
    </row>
    <row r="14" spans="1:10" ht="15">
      <c r="A14" s="2">
        <v>8</v>
      </c>
      <c r="B14" s="25" t="s">
        <v>74</v>
      </c>
      <c r="C14" s="21">
        <v>0</v>
      </c>
      <c r="D14" s="21">
        <v>3</v>
      </c>
      <c r="E14" s="21">
        <v>0</v>
      </c>
      <c r="F14" s="21">
        <v>0</v>
      </c>
      <c r="G14" s="21">
        <v>3</v>
      </c>
      <c r="H14" s="21" t="s">
        <v>58</v>
      </c>
      <c r="I14" s="31" t="s">
        <v>128</v>
      </c>
      <c r="J14" s="2"/>
    </row>
    <row r="15" spans="1:10" ht="15">
      <c r="A15" s="2">
        <v>9</v>
      </c>
      <c r="B15" s="25" t="s">
        <v>75</v>
      </c>
      <c r="C15" s="21">
        <v>1</v>
      </c>
      <c r="D15" s="21">
        <v>0</v>
      </c>
      <c r="E15" s="21">
        <v>2</v>
      </c>
      <c r="F15" s="21">
        <v>0</v>
      </c>
      <c r="G15" s="21">
        <v>3</v>
      </c>
      <c r="H15" s="21" t="s">
        <v>58</v>
      </c>
      <c r="I15" s="31" t="s">
        <v>129</v>
      </c>
      <c r="J15" s="2"/>
    </row>
    <row r="16" spans="1:10" ht="15">
      <c r="A16" s="2">
        <v>10</v>
      </c>
      <c r="B16" s="2" t="s">
        <v>41</v>
      </c>
      <c r="C16" s="21">
        <v>0</v>
      </c>
      <c r="D16" s="21">
        <v>2</v>
      </c>
      <c r="E16" s="21">
        <v>0</v>
      </c>
      <c r="F16" s="21">
        <v>0</v>
      </c>
      <c r="G16" s="21">
        <v>2</v>
      </c>
      <c r="I16" s="31" t="s">
        <v>128</v>
      </c>
      <c r="J16" s="2"/>
    </row>
    <row r="17" spans="1:10" ht="15">
      <c r="A17" s="2">
        <v>11</v>
      </c>
      <c r="B17" s="27" t="s">
        <v>76</v>
      </c>
      <c r="C17" s="21">
        <v>0</v>
      </c>
      <c r="D17" s="21">
        <v>9</v>
      </c>
      <c r="E17" s="21">
        <v>3</v>
      </c>
      <c r="F17" s="21">
        <v>0</v>
      </c>
      <c r="G17" s="21">
        <v>12</v>
      </c>
      <c r="H17" s="21" t="s">
        <v>58</v>
      </c>
      <c r="I17" s="31" t="s">
        <v>128</v>
      </c>
      <c r="J17" s="2"/>
    </row>
    <row r="18" spans="1:10" ht="15">
      <c r="A18" s="2">
        <v>12</v>
      </c>
      <c r="B18" s="28" t="s">
        <v>77</v>
      </c>
      <c r="C18" s="21">
        <v>0</v>
      </c>
      <c r="D18" s="21">
        <v>1</v>
      </c>
      <c r="E18" s="21">
        <v>0</v>
      </c>
      <c r="F18" s="21">
        <v>0</v>
      </c>
      <c r="G18" s="21">
        <v>1</v>
      </c>
      <c r="I18" s="31" t="s">
        <v>128</v>
      </c>
      <c r="J18" s="2"/>
    </row>
    <row r="19" spans="1:10" ht="15">
      <c r="A19" s="2">
        <v>13</v>
      </c>
      <c r="B19" s="25" t="s">
        <v>78</v>
      </c>
      <c r="C19" s="21">
        <v>0</v>
      </c>
      <c r="D19" s="21">
        <v>3</v>
      </c>
      <c r="E19" s="21">
        <v>1</v>
      </c>
      <c r="F19" s="21">
        <v>0</v>
      </c>
      <c r="G19" s="21">
        <v>4</v>
      </c>
      <c r="I19" s="31" t="s">
        <v>128</v>
      </c>
      <c r="J19" s="2"/>
    </row>
    <row r="20" spans="1:10" ht="15">
      <c r="A20" s="2">
        <v>14</v>
      </c>
      <c r="B20" s="25" t="s">
        <v>79</v>
      </c>
      <c r="C20" s="21">
        <v>0</v>
      </c>
      <c r="D20" s="21">
        <v>1</v>
      </c>
      <c r="E20" s="21">
        <v>0</v>
      </c>
      <c r="F20" s="21">
        <v>0</v>
      </c>
      <c r="G20" s="21">
        <v>1</v>
      </c>
      <c r="I20" s="31" t="s">
        <v>128</v>
      </c>
      <c r="J20" s="2"/>
    </row>
    <row r="21" spans="1:10" ht="30.75">
      <c r="A21" s="2">
        <v>15</v>
      </c>
      <c r="B21" s="25" t="s">
        <v>80</v>
      </c>
      <c r="C21" s="21">
        <v>0</v>
      </c>
      <c r="D21" s="21">
        <v>4</v>
      </c>
      <c r="E21" s="21">
        <v>0</v>
      </c>
      <c r="F21" s="21">
        <v>0</v>
      </c>
      <c r="G21" s="21">
        <v>4</v>
      </c>
      <c r="I21" s="31" t="s">
        <v>131</v>
      </c>
      <c r="J21" s="2"/>
    </row>
    <row r="22" spans="1:10" ht="15">
      <c r="A22" s="2">
        <v>16</v>
      </c>
      <c r="B22" s="25" t="s">
        <v>81</v>
      </c>
      <c r="C22" s="21">
        <v>0</v>
      </c>
      <c r="D22" s="21">
        <v>2</v>
      </c>
      <c r="E22" s="21">
        <v>0</v>
      </c>
      <c r="F22" s="21">
        <v>0</v>
      </c>
      <c r="G22" s="21">
        <v>2</v>
      </c>
      <c r="I22" s="31" t="s">
        <v>130</v>
      </c>
      <c r="J22" s="2"/>
    </row>
    <row r="23" spans="1:10" ht="15">
      <c r="A23" s="2">
        <v>17</v>
      </c>
      <c r="B23" s="25" t="s">
        <v>82</v>
      </c>
      <c r="C23" s="21">
        <v>0</v>
      </c>
      <c r="D23" s="21">
        <v>2</v>
      </c>
      <c r="E23" s="21">
        <v>0</v>
      </c>
      <c r="F23" s="21">
        <v>0</v>
      </c>
      <c r="G23" s="21">
        <v>2</v>
      </c>
      <c r="H23" s="21" t="s">
        <v>58</v>
      </c>
      <c r="I23" s="31" t="s">
        <v>128</v>
      </c>
      <c r="J23" s="2"/>
    </row>
    <row r="24" spans="1:10" ht="15">
      <c r="A24" s="2">
        <v>18</v>
      </c>
      <c r="B24" s="2" t="s">
        <v>55</v>
      </c>
      <c r="C24" s="21">
        <v>0</v>
      </c>
      <c r="D24" s="21">
        <v>2</v>
      </c>
      <c r="E24" s="21">
        <v>2</v>
      </c>
      <c r="F24" s="21">
        <v>0</v>
      </c>
      <c r="G24" s="21">
        <v>4</v>
      </c>
      <c r="H24" s="21" t="s">
        <v>58</v>
      </c>
      <c r="I24" s="31" t="s">
        <v>128</v>
      </c>
      <c r="J24" s="2"/>
    </row>
    <row r="25" spans="1:10" ht="15">
      <c r="A25" s="2">
        <v>19</v>
      </c>
      <c r="B25" s="25" t="s">
        <v>83</v>
      </c>
      <c r="C25" s="21">
        <v>0</v>
      </c>
      <c r="D25" s="21">
        <v>1</v>
      </c>
      <c r="E25" s="21">
        <v>0</v>
      </c>
      <c r="F25" s="21">
        <v>0</v>
      </c>
      <c r="G25" s="21">
        <v>1</v>
      </c>
      <c r="I25" s="31" t="s">
        <v>130</v>
      </c>
      <c r="J25" s="2"/>
    </row>
    <row r="26" spans="1:10" ht="15">
      <c r="A26" s="2">
        <v>20</v>
      </c>
      <c r="B26" s="25" t="s">
        <v>84</v>
      </c>
      <c r="C26" s="21">
        <v>0</v>
      </c>
      <c r="D26" s="21">
        <v>10</v>
      </c>
      <c r="E26" s="21">
        <v>5</v>
      </c>
      <c r="F26" s="21">
        <v>0</v>
      </c>
      <c r="G26" s="21">
        <v>15</v>
      </c>
      <c r="I26" s="31" t="s">
        <v>127</v>
      </c>
      <c r="J26" s="2"/>
    </row>
    <row r="27" spans="1:10" ht="15">
      <c r="A27" s="22">
        <v>21</v>
      </c>
      <c r="B27" s="22" t="s">
        <v>54</v>
      </c>
      <c r="C27" s="23">
        <v>3</v>
      </c>
      <c r="D27" s="23">
        <v>9</v>
      </c>
      <c r="E27" s="23">
        <v>1</v>
      </c>
      <c r="F27" s="23">
        <v>0</v>
      </c>
      <c r="G27" s="8">
        <v>13</v>
      </c>
      <c r="I27" s="31"/>
      <c r="J27" s="2"/>
    </row>
    <row r="28" spans="1:10" ht="15">
      <c r="A28" s="20" t="s">
        <v>39</v>
      </c>
      <c r="B28" s="20"/>
      <c r="C28" s="12">
        <v>4</v>
      </c>
      <c r="D28" s="12">
        <v>59</v>
      </c>
      <c r="E28" s="12">
        <v>20</v>
      </c>
      <c r="F28" s="12">
        <v>3</v>
      </c>
      <c r="G28" s="12">
        <v>86</v>
      </c>
      <c r="H28" s="12"/>
      <c r="I28" s="12"/>
      <c r="J28" s="2"/>
    </row>
    <row r="34" spans="3:4" ht="15">
      <c r="C34" s="29"/>
      <c r="D34" s="29"/>
    </row>
  </sheetData>
  <sheetProtection/>
  <mergeCells count="6">
    <mergeCell ref="I3:I4"/>
    <mergeCell ref="A3:B4"/>
    <mergeCell ref="A1:I1"/>
    <mergeCell ref="D3:E3"/>
    <mergeCell ref="G3:G4"/>
    <mergeCell ref="H3:H4"/>
  </mergeCells>
  <printOptions/>
  <pageMargins left="0.25" right="0.25" top="0.75" bottom="0.75" header="0.3" footer="0.3"/>
  <pageSetup fitToHeight="1" fitToWidth="1" orientation="landscape" paperSize="9" scale="8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NHM-user</dc:creator>
  <cp:keywords/>
  <dc:description/>
  <cp:lastModifiedBy>Kathleen</cp:lastModifiedBy>
  <dcterms:created xsi:type="dcterms:W3CDTF">2012-08-23T12:54:39Z</dcterms:created>
  <dcterms:modified xsi:type="dcterms:W3CDTF">2015-02-20T19:31:38Z</dcterms:modified>
  <cp:category/>
  <cp:version/>
  <cp:contentType/>
  <cp:contentStatus/>
</cp:coreProperties>
</file>